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H12" i="1" l="1"/>
  <c r="D86" i="1"/>
  <c r="D84" i="1"/>
  <c r="D80" i="1"/>
  <c r="D75" i="1"/>
  <c r="D69" i="1"/>
  <c r="D61" i="1"/>
  <c r="D57" i="1"/>
  <c r="D48" i="1"/>
  <c r="D43" i="1"/>
  <c r="D37" i="1"/>
  <c r="D26" i="1"/>
  <c r="D21" i="1"/>
  <c r="D18" i="1"/>
  <c r="D6" i="1"/>
  <c r="D5" i="1" s="1"/>
  <c r="H59" i="1" l="1"/>
  <c r="G59" i="1"/>
  <c r="G60" i="1"/>
  <c r="H60" i="1"/>
  <c r="E18" i="1"/>
  <c r="H85" i="1" l="1"/>
  <c r="H83" i="1"/>
  <c r="H82" i="1"/>
  <c r="H81" i="1"/>
  <c r="H79" i="1"/>
  <c r="H78" i="1"/>
  <c r="H77" i="1"/>
  <c r="H76" i="1"/>
  <c r="H74" i="1"/>
  <c r="H73" i="1"/>
  <c r="H72" i="1"/>
  <c r="H71" i="1"/>
  <c r="H70" i="1"/>
  <c r="H68" i="1"/>
  <c r="H66" i="1"/>
  <c r="H65" i="1"/>
  <c r="H64" i="1"/>
  <c r="H63" i="1"/>
  <c r="H62" i="1"/>
  <c r="H58" i="1"/>
  <c r="H56" i="1"/>
  <c r="H55" i="1"/>
  <c r="H53" i="1"/>
  <c r="H52" i="1"/>
  <c r="H51" i="1"/>
  <c r="H50" i="1"/>
  <c r="H49" i="1"/>
  <c r="H47" i="1"/>
  <c r="H46" i="1"/>
  <c r="H42" i="1"/>
  <c r="H40" i="1"/>
  <c r="H39" i="1"/>
  <c r="H38" i="1"/>
  <c r="H36" i="1"/>
  <c r="H35" i="1"/>
  <c r="H34" i="1"/>
  <c r="H33" i="1"/>
  <c r="H32" i="1"/>
  <c r="H31" i="1"/>
  <c r="H30" i="1"/>
  <c r="H27" i="1"/>
  <c r="H25" i="1"/>
  <c r="H24" i="1"/>
  <c r="H23" i="1"/>
  <c r="H22" i="1"/>
  <c r="H19" i="1"/>
  <c r="H17" i="1"/>
  <c r="H11" i="1"/>
  <c r="H10" i="1"/>
  <c r="H9" i="1"/>
  <c r="H8" i="1"/>
  <c r="H7" i="1"/>
  <c r="G89" i="1"/>
  <c r="G88" i="1"/>
  <c r="G85" i="1"/>
  <c r="G83" i="1"/>
  <c r="G82" i="1"/>
  <c r="G81" i="1"/>
  <c r="G79" i="1"/>
  <c r="G78" i="1"/>
  <c r="G77" i="1"/>
  <c r="G76" i="1"/>
  <c r="G74" i="1"/>
  <c r="G73" i="1"/>
  <c r="G72" i="1"/>
  <c r="G71" i="1"/>
  <c r="G70" i="1"/>
  <c r="G68" i="1"/>
  <c r="G66" i="1"/>
  <c r="G65" i="1"/>
  <c r="G64" i="1"/>
  <c r="G63" i="1"/>
  <c r="G62" i="1"/>
  <c r="G58" i="1"/>
  <c r="G56" i="1"/>
  <c r="G55" i="1"/>
  <c r="G53" i="1"/>
  <c r="G52" i="1"/>
  <c r="G51" i="1"/>
  <c r="G50" i="1"/>
  <c r="G49" i="1"/>
  <c r="G47" i="1"/>
  <c r="G46" i="1"/>
  <c r="G42" i="1"/>
  <c r="G40" i="1"/>
  <c r="G39" i="1"/>
  <c r="G38" i="1"/>
  <c r="G36" i="1"/>
  <c r="G35" i="1"/>
  <c r="G34" i="1"/>
  <c r="G33" i="1"/>
  <c r="G32" i="1"/>
  <c r="G31" i="1"/>
  <c r="G30" i="1"/>
  <c r="G29" i="1"/>
  <c r="G27" i="1"/>
  <c r="G25" i="1"/>
  <c r="G24" i="1"/>
  <c r="G23" i="1"/>
  <c r="G22" i="1"/>
  <c r="G19" i="1"/>
  <c r="G17" i="1"/>
  <c r="G15" i="1"/>
  <c r="G14" i="1"/>
  <c r="G12" i="1"/>
  <c r="G11" i="1"/>
  <c r="G10" i="1"/>
  <c r="G9" i="1"/>
  <c r="G8" i="1"/>
  <c r="G7" i="1"/>
  <c r="F86" i="1" l="1"/>
  <c r="E86" i="1"/>
  <c r="F84" i="1"/>
  <c r="E84" i="1"/>
  <c r="F80" i="1"/>
  <c r="E80" i="1"/>
  <c r="F75" i="1"/>
  <c r="E75" i="1"/>
  <c r="F69" i="1"/>
  <c r="E69" i="1"/>
  <c r="F61" i="1"/>
  <c r="E61" i="1"/>
  <c r="F57" i="1"/>
  <c r="E57" i="1"/>
  <c r="F48" i="1"/>
  <c r="E48" i="1"/>
  <c r="F43" i="1"/>
  <c r="E43" i="1"/>
  <c r="F37" i="1"/>
  <c r="E37" i="1"/>
  <c r="F26" i="1"/>
  <c r="E26" i="1"/>
  <c r="F21" i="1"/>
  <c r="E21" i="1"/>
  <c r="F18" i="1"/>
  <c r="F6" i="1"/>
  <c r="E6" i="1"/>
  <c r="E5" i="1" l="1"/>
  <c r="G6" i="1"/>
  <c r="H6" i="1"/>
  <c r="H18" i="1"/>
  <c r="G18" i="1"/>
  <c r="H26" i="1"/>
  <c r="G26" i="1"/>
  <c r="H43" i="1"/>
  <c r="G43" i="1"/>
  <c r="G57" i="1"/>
  <c r="H57" i="1"/>
  <c r="H69" i="1"/>
  <c r="G69" i="1"/>
  <c r="G86" i="1"/>
  <c r="H21" i="1"/>
  <c r="G21" i="1"/>
  <c r="G37" i="1"/>
  <c r="H37" i="1"/>
  <c r="H48" i="1"/>
  <c r="G48" i="1"/>
  <c r="G61" i="1"/>
  <c r="H61" i="1"/>
  <c r="H75" i="1"/>
  <c r="G75" i="1"/>
  <c r="H84" i="1"/>
  <c r="G84" i="1"/>
  <c r="H80" i="1"/>
  <c r="G80" i="1"/>
  <c r="F5" i="1"/>
  <c r="H5" i="1" l="1"/>
  <c r="G5" i="1"/>
</calcChain>
</file>

<file path=xl/sharedStrings.xml><?xml version="1.0" encoding="utf-8"?>
<sst xmlns="http://schemas.openxmlformats.org/spreadsheetml/2006/main" count="289" uniqueCount="112">
  <si>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</si>
  <si>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</si>
  <si>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</si>
  <si>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</si>
  <si>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</si>
  <si>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</si>
  <si>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</si>
  <si>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</si>
  <si>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</si>
  <si>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</si>
  <si>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</si>
  <si>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</si>
  <si>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</si>
  <si>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</si>
  <si>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</si>
  <si>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</si>
  <si>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</si>
  <si>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</si>
  <si>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</si>
  <si>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</si>
  <si>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</si>
  <si>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</si>
  <si>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</si>
  <si>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</si>
  <si>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</si>
  <si>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</si>
  <si>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</si>
  <si>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</si>
  <si>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</si>
  <si>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</si>
  <si>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</si>
  <si>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</si>
  <si>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</si>
  <si>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</si>
  <si>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</si>
  <si>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</si>
  <si>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</si>
  <si>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</si>
  <si>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</si>
  <si>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</si>
  <si>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</si>
  <si>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</si>
  <si>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</si>
  <si>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</si>
  <si>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</si>
  <si>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</si>
  <si>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</si>
  <si>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</si>
  <si>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</si>
  <si>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</si>
  <si>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</si>
  <si>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</si>
  <si>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</si>
  <si>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</si>
  <si>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</si>
  <si>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</si>
  <si>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</si>
  <si>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</si>
  <si>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</si>
  <si>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</si>
  <si>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</si>
  <si>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</si>
  <si>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</si>
  <si>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</si>
  <si>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</si>
  <si>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</si>
  <si>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</si>
  <si>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</si>
  <si>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</si>
  <si>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</si>
  <si>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</si>
  <si>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</si>
  <si>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</si>
  <si>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</si>
  <si>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</si>
  <si>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</si>
  <si>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</si>
  <si>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</si>
  <si>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</si>
  <si>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</si>
  <si>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</si>
  <si>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</si>
  <si>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</si>
  <si>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</si>
  <si>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</si>
  <si>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</si>
  <si>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 рублей)</t>
  </si>
  <si>
    <t>% исполнения</t>
  </si>
  <si>
    <t>Наименование разделов, подразделов</t>
  </si>
  <si>
    <t>Резервные фонды</t>
  </si>
  <si>
    <t xml:space="preserve">Молодежная политика </t>
  </si>
  <si>
    <t>Мобилизационная подготовка экономики</t>
  </si>
  <si>
    <t>Кинематография</t>
  </si>
  <si>
    <t xml:space="preserve">Прикладные научные исследования в области общегосударственных вопросов 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</si>
  <si>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</si>
  <si>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</si>
  <si>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Международные отношения и международное сотрудничество</t>
  </si>
  <si>
    <t>Сбор, удаление отходов и очистка сточных вод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</si>
  <si>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</si>
  <si>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</si>
  <si>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</si>
  <si>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Уточненный годовой план</t>
  </si>
  <si>
    <t>Исполнено за I квартал 2020 года</t>
  </si>
  <si>
    <t>Сведения об исполнении расходов консолидированного бюджета Калужской области по разделам и подразделам классификации расходов бюджетов за I квартал 2021 года в сравнении с соответствующим периодом 2020 года</t>
  </si>
  <si>
    <t>Исполнено за I квартал 2021 года</t>
  </si>
  <si>
    <t>2021 год</t>
  </si>
  <si>
    <t>Темп роста к соответствующему периоду 2020 года, %</t>
  </si>
  <si>
    <t>ОБСЛУЖИВАНИЕ ГОСУДАРСТВЕННОГО (МУНИЦИПАЛЬНОГО) ДОЛГА</t>
  </si>
  <si>
    <t>Обслуживание государственного (муниципального) 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</si>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</sst>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17" fillId="0" borderId="0">
      <alignment vertical="top" wrapText="1"/>
    </xf>
  </cellStyleXfs>
  <cellXfs count="49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5" fontId="8" fillId="0" borderId="7" xfId="35" applyNumberFormat="1" applyFont="1" applyFill="1" applyBorder="1" applyAlignment="1" applyProtection="1">
      <alignment horizontal="right" vertical="center" wrapText="1"/>
    </xf>
    <xf numFmtId="165" fontId="8" fillId="0" borderId="7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0" fontId="29" fillId="0" borderId="8" xfId="0" applyFont="1" applyFill="1" applyBorder="1" applyAlignment="1">
      <alignment wrapText="1"/>
    </xf>
    <xf numFmtId="165" fontId="12" fillId="0" borderId="3" xfId="31" applyNumberFormat="1" applyFont="1" applyFill="1" applyBorder="1" applyAlignment="1">
      <alignment horizontal="right" vertical="top"/>
    </xf>
    <xf numFmtId="165" fontId="10" fillId="0" borderId="3" xfId="31" applyNumberFormat="1" applyFont="1" applyFill="1" applyBorder="1" applyAlignment="1">
      <alignment horizontal="right" vertical="top"/>
    </xf>
    <xf numFmtId="0" fontId="26" fillId="4" borderId="3" xfId="0" applyFont="1" applyFill="1" applyBorder="1" applyAlignment="1">
      <alignment horizontal="center" vertical="center" wrapText="1"/>
    </xf>
    <xf numFmtId="0" fontId="27" fillId="0" borderId="0" xfId="31" applyFont="1" applyFill="1" applyAlignment="1">
      <alignment horizontal="center" vertical="center" wrapText="1"/>
    </xf>
    <xf numFmtId="0" fontId="28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7" xfId="36" applyFont="1" applyFill="1" applyBorder="1" applyAlignment="1">
      <alignment horizontal="center" vertical="center" wrapText="1"/>
    </xf>
  </cellXfs>
  <cellStyles count="37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ЗГ1" xfId="28"/>
    <cellStyle name="ЗГ2" xfId="29"/>
    <cellStyle name="ЗГ3" xfId="30"/>
    <cellStyle name="Обычный" xfId="0" builtinId="0"/>
    <cellStyle name="Обычный 2" xfId="31"/>
    <cellStyle name="Обычный 3" xfId="32"/>
    <cellStyle name="Обычный 4" xfId="33"/>
    <cellStyle name="Обычный 5" xfId="34"/>
    <cellStyle name="Обычный 6" xfId="36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7" zoomScaleNormal="110" zoomScaleSheetLayoutView="100" workbookViewId="0">
      <selection sqref="A1:H1"/>
    </sheetView>
  </sheetViews>
  <sheetFormatPr defaultRowHeight="12.75" x14ac:dyDescent="0.2"/>
  <cols>
    <col min="1" max="1" width="7.1640625" customWidth="1"/>
    <col min="2" max="2" width="7.5" customWidth="1"/>
    <col min="3" max="3" width="66.5" customWidth="1"/>
    <col min="4" max="4" width="21.5" customWidth="1"/>
    <col min="5" max="5" width="22.6640625" customWidth="1"/>
    <col min="6" max="6" width="22.5" customWidth="1"/>
    <col min="7" max="7" width="14" customWidth="1"/>
    <col min="8" max="8" width="17" customWidth="1"/>
  </cols>
  <sheetData>
    <row r="1" spans="1:8" ht="55.5" customHeight="1" x14ac:dyDescent="0.25">
      <c r="A1" s="43" t="s">
        <v>103</v>
      </c>
      <c r="B1" s="44"/>
      <c r="C1" s="44"/>
      <c r="D1" s="44"/>
      <c r="E1" s="44"/>
      <c r="F1" s="44"/>
      <c r="G1" s="44"/>
      <c r="H1" s="44"/>
    </row>
    <row r="2" spans="1:8" ht="15.75" x14ac:dyDescent="0.25">
      <c r="A2" s="1"/>
      <c r="B2" s="1"/>
      <c r="C2" s="1"/>
      <c r="D2" s="1"/>
      <c r="E2" s="1"/>
      <c r="F2" s="2"/>
      <c r="G2" s="2"/>
      <c r="H2" s="3" t="s">
        <v>86</v>
      </c>
    </row>
    <row r="3" spans="1:8" ht="21" customHeight="1" x14ac:dyDescent="0.2">
      <c r="A3" s="45" t="s">
        <v>0</v>
      </c>
      <c r="B3" s="45" t="s">
        <v>1</v>
      </c>
      <c r="C3" s="45" t="s">
        <v>88</v>
      </c>
      <c r="D3" s="42" t="s">
        <v>102</v>
      </c>
      <c r="E3" s="42" t="s">
        <v>105</v>
      </c>
      <c r="F3" s="42"/>
      <c r="G3" s="42"/>
      <c r="H3" s="47" t="s">
        <v>106</v>
      </c>
    </row>
    <row r="4" spans="1:8" ht="39" customHeight="1" x14ac:dyDescent="0.2">
      <c r="A4" s="46"/>
      <c r="B4" s="46"/>
      <c r="C4" s="46"/>
      <c r="D4" s="42"/>
      <c r="E4" s="28" t="s">
        <v>101</v>
      </c>
      <c r="F4" s="29" t="s">
        <v>104</v>
      </c>
      <c r="G4" s="28" t="s">
        <v>87</v>
      </c>
      <c r="H4" s="48"/>
    </row>
    <row r="5" spans="1:8" ht="18.75" x14ac:dyDescent="0.2">
      <c r="A5" s="25"/>
      <c r="B5" s="26"/>
      <c r="C5" s="27" t="s">
        <v>2</v>
      </c>
      <c r="D5" s="30">
        <f>SUM(D6,D18,D21,D26,D37,D43,D48,D57,D61,D69,D75,D80,D84,D86)</f>
        <v>15027916.800000001</v>
      </c>
      <c r="E5" s="30">
        <f>SUM(E6,E18,E21,E26,E37,E43,E48,E57,E61,E69,E75,E80,E84,E86)</f>
        <v>89582780.700000003</v>
      </c>
      <c r="F5" s="30">
        <f>SUM(F6,F18,F21,F26,F37,F43,F48,F57,F61,F69,F75,F80,F84,F86)</f>
        <v>15395903</v>
      </c>
      <c r="G5" s="30">
        <f>F5/E5*100</f>
        <v>17.186230299725448</v>
      </c>
      <c r="H5" s="31">
        <f>F5/D5*100</f>
        <v>102.44868403849561</v>
      </c>
    </row>
    <row r="6" spans="1:8" ht="14.25" x14ac:dyDescent="0.2">
      <c r="A6" s="4" t="s">
        <v>3</v>
      </c>
      <c r="B6" s="5" t="s">
        <v>4</v>
      </c>
      <c r="C6" s="6" t="s">
        <v>5</v>
      </c>
      <c r="D6" s="32">
        <f>SUM(D7:D17)</f>
        <v>1156753</v>
      </c>
      <c r="E6" s="32">
        <f>SUM(E7:E17)</f>
        <v>6348590</v>
      </c>
      <c r="F6" s="32">
        <f>SUM(F7:F17)</f>
        <v>1100651.5</v>
      </c>
      <c r="G6" s="33">
        <f>F6/E6*100</f>
        <v>17.336944108849366</v>
      </c>
      <c r="H6" s="33">
        <f>F6/D6*100</f>
        <v>95.150088221080907</v>
      </c>
    </row>
    <row r="7" spans="1:8" ht="30" customHeight="1" x14ac:dyDescent="0.2">
      <c r="A7" s="7" t="s">
        <v>3</v>
      </c>
      <c r="B7" s="7" t="s">
        <v>6</v>
      </c>
      <c r="C7" s="8" t="s">
        <v>7</v>
      </c>
      <c r="D7" s="34">
        <v>3309.9</v>
      </c>
      <c r="E7" s="35">
        <v>10279.700000000001</v>
      </c>
      <c r="F7" s="34">
        <v>1877.3</v>
      </c>
      <c r="G7" s="36">
        <f>F7/E7*100</f>
        <v>18.262206095508621</v>
      </c>
      <c r="H7" s="36">
        <f>F7/D7*100</f>
        <v>56.717725611045644</v>
      </c>
    </row>
    <row r="8" spans="1:8" ht="44.25" customHeight="1" x14ac:dyDescent="0.2">
      <c r="A8" s="9" t="s">
        <v>3</v>
      </c>
      <c r="B8" s="7" t="s">
        <v>8</v>
      </c>
      <c r="C8" s="8" t="s">
        <v>9</v>
      </c>
      <c r="D8" s="34">
        <v>58172.2</v>
      </c>
      <c r="E8" s="35">
        <v>304000.3</v>
      </c>
      <c r="F8" s="34">
        <v>54855.6</v>
      </c>
      <c r="G8" s="36">
        <f t="shared" ref="G8:G79" si="0">F8/E8*100</f>
        <v>18.044587455999224</v>
      </c>
      <c r="H8" s="36">
        <f t="shared" ref="H8:H79" si="1">F8/D8*100</f>
        <v>94.298651245784072</v>
      </c>
    </row>
    <row r="9" spans="1:8" ht="47.25" customHeight="1" x14ac:dyDescent="0.2">
      <c r="A9" s="9" t="s">
        <v>3</v>
      </c>
      <c r="B9" s="7" t="s">
        <v>10</v>
      </c>
      <c r="C9" s="8" t="s">
        <v>11</v>
      </c>
      <c r="D9" s="34">
        <v>537267.80000000005</v>
      </c>
      <c r="E9" s="35">
        <v>2488310.2000000002</v>
      </c>
      <c r="F9" s="34">
        <v>485275</v>
      </c>
      <c r="G9" s="36">
        <f t="shared" si="0"/>
        <v>19.502190683460604</v>
      </c>
      <c r="H9" s="36">
        <f t="shared" si="1"/>
        <v>90.322740354065516</v>
      </c>
    </row>
    <row r="10" spans="1:8" ht="15" x14ac:dyDescent="0.2">
      <c r="A10" s="7" t="s">
        <v>3</v>
      </c>
      <c r="B10" s="7" t="s">
        <v>12</v>
      </c>
      <c r="C10" s="10" t="s">
        <v>13</v>
      </c>
      <c r="D10" s="34">
        <v>45797.4</v>
      </c>
      <c r="E10" s="35">
        <v>223617.7</v>
      </c>
      <c r="F10" s="34">
        <v>52013</v>
      </c>
      <c r="G10" s="36">
        <f t="shared" si="0"/>
        <v>23.259786680571349</v>
      </c>
      <c r="H10" s="36">
        <f t="shared" si="1"/>
        <v>113.57194949931655</v>
      </c>
    </row>
    <row r="11" spans="1:8" ht="46.5" customHeight="1" x14ac:dyDescent="0.2">
      <c r="A11" s="7" t="s">
        <v>3</v>
      </c>
      <c r="B11" s="7" t="s">
        <v>14</v>
      </c>
      <c r="C11" s="8" t="s">
        <v>15</v>
      </c>
      <c r="D11" s="34">
        <v>113005.1</v>
      </c>
      <c r="E11" s="35">
        <v>547953.1</v>
      </c>
      <c r="F11" s="34">
        <v>109454.5</v>
      </c>
      <c r="G11" s="36">
        <f t="shared" si="0"/>
        <v>19.97515845790452</v>
      </c>
      <c r="H11" s="36">
        <f t="shared" si="1"/>
        <v>96.858017912465883</v>
      </c>
    </row>
    <row r="12" spans="1:8" ht="18" customHeight="1" x14ac:dyDescent="0.2">
      <c r="A12" s="7" t="s">
        <v>3</v>
      </c>
      <c r="B12" s="7" t="s">
        <v>16</v>
      </c>
      <c r="C12" s="10" t="s">
        <v>17</v>
      </c>
      <c r="D12" s="34">
        <v>18603.3</v>
      </c>
      <c r="E12" s="35">
        <v>85033.9</v>
      </c>
      <c r="F12" s="34">
        <v>19398</v>
      </c>
      <c r="G12" s="36">
        <f t="shared" si="0"/>
        <v>22.812078476936847</v>
      </c>
      <c r="H12" s="36">
        <f>F12/D12*100</f>
        <v>104.27182274112658</v>
      </c>
    </row>
    <row r="13" spans="1:8" ht="18" customHeight="1" x14ac:dyDescent="0.2">
      <c r="A13" s="7" t="s">
        <v>3</v>
      </c>
      <c r="B13" s="7" t="s">
        <v>35</v>
      </c>
      <c r="C13" s="10" t="s">
        <v>96</v>
      </c>
      <c r="D13" s="34">
        <v>0</v>
      </c>
      <c r="E13" s="35">
        <v>0</v>
      </c>
      <c r="F13" s="34">
        <v>0</v>
      </c>
      <c r="G13" s="40" t="s">
        <v>111</v>
      </c>
      <c r="H13" s="40" t="s">
        <v>111</v>
      </c>
    </row>
    <row r="14" spans="1:8" ht="15" x14ac:dyDescent="0.2">
      <c r="A14" s="7" t="s">
        <v>3</v>
      </c>
      <c r="B14" s="7" t="s">
        <v>18</v>
      </c>
      <c r="C14" s="10" t="s">
        <v>19</v>
      </c>
      <c r="D14" s="34">
        <v>0</v>
      </c>
      <c r="E14" s="35">
        <v>5200</v>
      </c>
      <c r="F14" s="34">
        <v>0</v>
      </c>
      <c r="G14" s="36">
        <f t="shared" si="0"/>
        <v>0</v>
      </c>
      <c r="H14" s="40" t="s">
        <v>111</v>
      </c>
    </row>
    <row r="15" spans="1:8" ht="15" x14ac:dyDescent="0.2">
      <c r="A15" s="7" t="s">
        <v>3</v>
      </c>
      <c r="B15" s="7" t="s">
        <v>73</v>
      </c>
      <c r="C15" s="10" t="s">
        <v>89</v>
      </c>
      <c r="D15" s="34">
        <v>0</v>
      </c>
      <c r="E15" s="35">
        <v>88670.6</v>
      </c>
      <c r="F15" s="34">
        <v>0</v>
      </c>
      <c r="G15" s="36">
        <f t="shared" si="0"/>
        <v>0</v>
      </c>
      <c r="H15" s="40" t="s">
        <v>111</v>
      </c>
    </row>
    <row r="16" spans="1:8" ht="30" x14ac:dyDescent="0.2">
      <c r="A16" s="7" t="s">
        <v>3</v>
      </c>
      <c r="B16" s="7" t="s">
        <v>39</v>
      </c>
      <c r="C16" s="10" t="s">
        <v>93</v>
      </c>
      <c r="D16" s="34">
        <v>0</v>
      </c>
      <c r="E16" s="35">
        <v>0</v>
      </c>
      <c r="F16" s="34">
        <v>0</v>
      </c>
      <c r="G16" s="40" t="s">
        <v>111</v>
      </c>
      <c r="H16" s="40" t="s">
        <v>111</v>
      </c>
    </row>
    <row r="17" spans="1:8" ht="15" x14ac:dyDescent="0.2">
      <c r="A17" s="7" t="s">
        <v>3</v>
      </c>
      <c r="B17" s="11" t="s">
        <v>20</v>
      </c>
      <c r="C17" s="10" t="s">
        <v>21</v>
      </c>
      <c r="D17" s="34">
        <v>380597.3</v>
      </c>
      <c r="E17" s="35">
        <v>2595524.5</v>
      </c>
      <c r="F17" s="34">
        <v>377778.1</v>
      </c>
      <c r="G17" s="36">
        <f t="shared" si="0"/>
        <v>14.554981083784799</v>
      </c>
      <c r="H17" s="36">
        <f t="shared" si="1"/>
        <v>99.259269574429453</v>
      </c>
    </row>
    <row r="18" spans="1:8" ht="14.25" x14ac:dyDescent="0.2">
      <c r="A18" s="5" t="s">
        <v>6</v>
      </c>
      <c r="B18" s="5" t="s">
        <v>4</v>
      </c>
      <c r="C18" s="6" t="s">
        <v>22</v>
      </c>
      <c r="D18" s="32">
        <f t="shared" ref="D18:F18" si="2">SUM(D19:D19)</f>
        <v>4521.6000000000004</v>
      </c>
      <c r="E18" s="32">
        <f>SUM(E19:E20)</f>
        <v>33663</v>
      </c>
      <c r="F18" s="32">
        <f t="shared" si="2"/>
        <v>4596.8</v>
      </c>
      <c r="G18" s="33">
        <f t="shared" si="0"/>
        <v>13.655348602323025</v>
      </c>
      <c r="H18" s="33">
        <f t="shared" si="1"/>
        <v>101.66312809624911</v>
      </c>
    </row>
    <row r="19" spans="1:8" ht="16.5" customHeight="1" x14ac:dyDescent="0.2">
      <c r="A19" s="11" t="s">
        <v>6</v>
      </c>
      <c r="B19" s="11" t="s">
        <v>8</v>
      </c>
      <c r="C19" s="8" t="s">
        <v>23</v>
      </c>
      <c r="D19" s="34">
        <v>4521.6000000000004</v>
      </c>
      <c r="E19" s="35">
        <v>33663</v>
      </c>
      <c r="F19" s="34">
        <v>4596.8</v>
      </c>
      <c r="G19" s="36">
        <f t="shared" si="0"/>
        <v>13.655348602323025</v>
      </c>
      <c r="H19" s="36">
        <f t="shared" si="1"/>
        <v>101.66312809624911</v>
      </c>
    </row>
    <row r="20" spans="1:8" ht="16.5" customHeight="1" x14ac:dyDescent="0.2">
      <c r="A20" s="11" t="s">
        <v>6</v>
      </c>
      <c r="B20" s="11" t="s">
        <v>10</v>
      </c>
      <c r="C20" s="8" t="s">
        <v>91</v>
      </c>
      <c r="D20" s="34">
        <v>0</v>
      </c>
      <c r="E20" s="35">
        <v>0</v>
      </c>
      <c r="F20" s="34">
        <v>0</v>
      </c>
      <c r="G20" s="40" t="s">
        <v>111</v>
      </c>
      <c r="H20" s="40" t="s">
        <v>111</v>
      </c>
    </row>
    <row r="21" spans="1:8" ht="28.5" x14ac:dyDescent="0.2">
      <c r="A21" s="5" t="s">
        <v>8</v>
      </c>
      <c r="B21" s="5" t="s">
        <v>4</v>
      </c>
      <c r="C21" s="6" t="s">
        <v>24</v>
      </c>
      <c r="D21" s="32">
        <f t="shared" ref="D21" si="3">SUM(D22:D25)</f>
        <v>171788.2</v>
      </c>
      <c r="E21" s="32">
        <f t="shared" ref="E21:F21" si="4">SUM(E22:E25)</f>
        <v>845874.5</v>
      </c>
      <c r="F21" s="32">
        <f t="shared" si="4"/>
        <v>158175.4</v>
      </c>
      <c r="G21" s="33">
        <f t="shared" si="0"/>
        <v>18.699629791417046</v>
      </c>
      <c r="H21" s="33">
        <f t="shared" si="1"/>
        <v>92.075823601388208</v>
      </c>
    </row>
    <row r="22" spans="1:8" ht="15" x14ac:dyDescent="0.2">
      <c r="A22" s="12" t="s">
        <v>8</v>
      </c>
      <c r="B22" s="12" t="s">
        <v>10</v>
      </c>
      <c r="C22" s="13" t="s">
        <v>25</v>
      </c>
      <c r="D22" s="37">
        <v>20094</v>
      </c>
      <c r="E22" s="35">
        <v>65166.400000000001</v>
      </c>
      <c r="F22" s="37">
        <v>16061.4</v>
      </c>
      <c r="G22" s="36">
        <f t="shared" si="0"/>
        <v>24.646750472636203</v>
      </c>
      <c r="H22" s="36">
        <f t="shared" si="1"/>
        <v>79.931322782920276</v>
      </c>
    </row>
    <row r="23" spans="1:8" ht="16.5" customHeight="1" x14ac:dyDescent="0.2">
      <c r="A23" s="12" t="s">
        <v>8</v>
      </c>
      <c r="B23" s="12" t="s">
        <v>26</v>
      </c>
      <c r="C23" s="14" t="s">
        <v>109</v>
      </c>
      <c r="D23" s="37">
        <v>42781.9</v>
      </c>
      <c r="E23" s="35">
        <v>102208.9</v>
      </c>
      <c r="F23" s="37">
        <v>10410.9</v>
      </c>
      <c r="G23" s="36">
        <f t="shared" si="0"/>
        <v>10.185903575911686</v>
      </c>
      <c r="H23" s="36">
        <f t="shared" si="1"/>
        <v>24.334823839053428</v>
      </c>
    </row>
    <row r="24" spans="1:8" ht="36.75" customHeight="1" x14ac:dyDescent="0.2">
      <c r="A24" s="12" t="s">
        <v>8</v>
      </c>
      <c r="B24" s="12" t="s">
        <v>18</v>
      </c>
      <c r="C24" s="14" t="s">
        <v>110</v>
      </c>
      <c r="D24" s="37">
        <v>92433.8</v>
      </c>
      <c r="E24" s="35">
        <v>585868.19999999995</v>
      </c>
      <c r="F24" s="37">
        <v>118835.3</v>
      </c>
      <c r="G24" s="36">
        <f t="shared" si="0"/>
        <v>20.28362351805406</v>
      </c>
      <c r="H24" s="36">
        <f t="shared" si="1"/>
        <v>128.5626037228806</v>
      </c>
    </row>
    <row r="25" spans="1:8" ht="30.75" customHeight="1" x14ac:dyDescent="0.2">
      <c r="A25" s="15" t="s">
        <v>8</v>
      </c>
      <c r="B25" s="15" t="s">
        <v>27</v>
      </c>
      <c r="C25" s="14" t="s">
        <v>28</v>
      </c>
      <c r="D25" s="37">
        <v>16478.5</v>
      </c>
      <c r="E25" s="35">
        <v>92631</v>
      </c>
      <c r="F25" s="37">
        <v>12867.8</v>
      </c>
      <c r="G25" s="36">
        <f t="shared" si="0"/>
        <v>13.891461821636383</v>
      </c>
      <c r="H25" s="36">
        <f t="shared" si="1"/>
        <v>78.088418241951629</v>
      </c>
    </row>
    <row r="26" spans="1:8" ht="14.25" x14ac:dyDescent="0.2">
      <c r="A26" s="16" t="s">
        <v>10</v>
      </c>
      <c r="B26" s="16" t="s">
        <v>4</v>
      </c>
      <c r="C26" s="17" t="s">
        <v>29</v>
      </c>
      <c r="D26" s="38">
        <f t="shared" ref="D26" si="5">SUM(D27:D36)</f>
        <v>2770743.7</v>
      </c>
      <c r="E26" s="38">
        <f t="shared" ref="E26:F26" si="6">SUM(E27:E36)</f>
        <v>17756311.899999999</v>
      </c>
      <c r="F26" s="38">
        <f t="shared" si="6"/>
        <v>2030048.7000000002</v>
      </c>
      <c r="G26" s="33">
        <f t="shared" si="0"/>
        <v>11.432828570667315</v>
      </c>
      <c r="H26" s="33">
        <f t="shared" si="1"/>
        <v>73.26728560277877</v>
      </c>
    </row>
    <row r="27" spans="1:8" ht="15" x14ac:dyDescent="0.2">
      <c r="A27" s="15" t="s">
        <v>10</v>
      </c>
      <c r="B27" s="15" t="s">
        <v>3</v>
      </c>
      <c r="C27" s="14" t="s">
        <v>30</v>
      </c>
      <c r="D27" s="37">
        <v>61747.5</v>
      </c>
      <c r="E27" s="35">
        <v>321765.2</v>
      </c>
      <c r="F27" s="37">
        <v>66152.600000000006</v>
      </c>
      <c r="G27" s="36">
        <f t="shared" si="0"/>
        <v>20.559277386118822</v>
      </c>
      <c r="H27" s="36">
        <f t="shared" si="1"/>
        <v>107.13405401028382</v>
      </c>
    </row>
    <row r="28" spans="1:8" ht="15" x14ac:dyDescent="0.2">
      <c r="A28" s="15" t="s">
        <v>10</v>
      </c>
      <c r="B28" s="15" t="s">
        <v>6</v>
      </c>
      <c r="C28" s="14" t="s">
        <v>94</v>
      </c>
      <c r="D28" s="37">
        <v>0</v>
      </c>
      <c r="E28" s="35">
        <v>0</v>
      </c>
      <c r="F28" s="37">
        <v>0</v>
      </c>
      <c r="G28" s="40" t="s">
        <v>111</v>
      </c>
      <c r="H28" s="40" t="s">
        <v>111</v>
      </c>
    </row>
    <row r="29" spans="1:8" ht="17.25" customHeight="1" x14ac:dyDescent="0.2">
      <c r="A29" s="12" t="s">
        <v>10</v>
      </c>
      <c r="B29" s="12" t="s">
        <v>10</v>
      </c>
      <c r="C29" s="13" t="s">
        <v>31</v>
      </c>
      <c r="D29" s="37">
        <v>0</v>
      </c>
      <c r="E29" s="35">
        <v>4775.8999999999996</v>
      </c>
      <c r="F29" s="37">
        <v>0</v>
      </c>
      <c r="G29" s="36">
        <f t="shared" si="0"/>
        <v>0</v>
      </c>
      <c r="H29" s="40" t="s">
        <v>111</v>
      </c>
    </row>
    <row r="30" spans="1:8" ht="15" x14ac:dyDescent="0.2">
      <c r="A30" s="12" t="s">
        <v>10</v>
      </c>
      <c r="B30" s="12" t="s">
        <v>12</v>
      </c>
      <c r="C30" s="13" t="s">
        <v>32</v>
      </c>
      <c r="D30" s="37">
        <v>244683.5</v>
      </c>
      <c r="E30" s="35">
        <v>2069955</v>
      </c>
      <c r="F30" s="37">
        <v>173144.1</v>
      </c>
      <c r="G30" s="36">
        <f t="shared" si="0"/>
        <v>8.3646311151691695</v>
      </c>
      <c r="H30" s="36">
        <f t="shared" si="1"/>
        <v>70.76247478885989</v>
      </c>
    </row>
    <row r="31" spans="1:8" ht="15" x14ac:dyDescent="0.2">
      <c r="A31" s="12" t="s">
        <v>10</v>
      </c>
      <c r="B31" s="12" t="s">
        <v>14</v>
      </c>
      <c r="C31" s="13" t="s">
        <v>33</v>
      </c>
      <c r="D31" s="37">
        <v>986.3</v>
      </c>
      <c r="E31" s="35">
        <v>35307</v>
      </c>
      <c r="F31" s="37">
        <v>1174.3</v>
      </c>
      <c r="G31" s="36">
        <f t="shared" si="0"/>
        <v>3.3259693545189339</v>
      </c>
      <c r="H31" s="36">
        <f t="shared" si="1"/>
        <v>119.06113758491333</v>
      </c>
    </row>
    <row r="32" spans="1:8" ht="15" x14ac:dyDescent="0.2">
      <c r="A32" s="12" t="s">
        <v>10</v>
      </c>
      <c r="B32" s="12" t="s">
        <v>16</v>
      </c>
      <c r="C32" s="14" t="s">
        <v>34</v>
      </c>
      <c r="D32" s="37">
        <v>65689.8</v>
      </c>
      <c r="E32" s="35">
        <v>451318.8</v>
      </c>
      <c r="F32" s="37">
        <v>77769.2</v>
      </c>
      <c r="G32" s="36">
        <f t="shared" si="0"/>
        <v>17.231544531271464</v>
      </c>
      <c r="H32" s="36">
        <f t="shared" si="1"/>
        <v>118.38854738482991</v>
      </c>
    </row>
    <row r="33" spans="1:8" ht="15" x14ac:dyDescent="0.2">
      <c r="A33" s="12" t="s">
        <v>10</v>
      </c>
      <c r="B33" s="12" t="s">
        <v>35</v>
      </c>
      <c r="C33" s="13" t="s">
        <v>36</v>
      </c>
      <c r="D33" s="37">
        <v>411477.4</v>
      </c>
      <c r="E33" s="35">
        <v>1341068.8999999999</v>
      </c>
      <c r="F33" s="37">
        <v>244923.2</v>
      </c>
      <c r="G33" s="36">
        <f t="shared" si="0"/>
        <v>18.263282371248788</v>
      </c>
      <c r="H33" s="36">
        <f t="shared" si="1"/>
        <v>59.522880235949771</v>
      </c>
    </row>
    <row r="34" spans="1:8" ht="15" x14ac:dyDescent="0.2">
      <c r="A34" s="12" t="s">
        <v>10</v>
      </c>
      <c r="B34" s="15" t="s">
        <v>26</v>
      </c>
      <c r="C34" s="14" t="s">
        <v>37</v>
      </c>
      <c r="D34" s="37">
        <v>1115006.7</v>
      </c>
      <c r="E34" s="35">
        <v>10610388.699999999</v>
      </c>
      <c r="F34" s="37">
        <v>942275.2</v>
      </c>
      <c r="G34" s="36">
        <f t="shared" si="0"/>
        <v>8.8806850214639166</v>
      </c>
      <c r="H34" s="36">
        <f t="shared" si="1"/>
        <v>84.508478738289199</v>
      </c>
    </row>
    <row r="35" spans="1:8" ht="15" x14ac:dyDescent="0.2">
      <c r="A35" s="12" t="s">
        <v>10</v>
      </c>
      <c r="B35" s="15" t="s">
        <v>18</v>
      </c>
      <c r="C35" s="13" t="s">
        <v>38</v>
      </c>
      <c r="D35" s="37">
        <v>66197.600000000006</v>
      </c>
      <c r="E35" s="35">
        <v>400148.1</v>
      </c>
      <c r="F35" s="37">
        <v>55847</v>
      </c>
      <c r="G35" s="36">
        <f t="shared" si="0"/>
        <v>13.956582575301496</v>
      </c>
      <c r="H35" s="36">
        <f t="shared" si="1"/>
        <v>84.36408570703469</v>
      </c>
    </row>
    <row r="36" spans="1:8" ht="16.5" customHeight="1" x14ac:dyDescent="0.2">
      <c r="A36" s="12" t="s">
        <v>10</v>
      </c>
      <c r="B36" s="15" t="s">
        <v>39</v>
      </c>
      <c r="C36" s="13" t="s">
        <v>40</v>
      </c>
      <c r="D36" s="37">
        <v>804954.9</v>
      </c>
      <c r="E36" s="35">
        <v>2521584.2999999998</v>
      </c>
      <c r="F36" s="37">
        <v>468763.1</v>
      </c>
      <c r="G36" s="36">
        <f t="shared" si="0"/>
        <v>18.590022947081327</v>
      </c>
      <c r="H36" s="36">
        <f t="shared" si="1"/>
        <v>58.234703584014454</v>
      </c>
    </row>
    <row r="37" spans="1:8" ht="14.25" x14ac:dyDescent="0.2">
      <c r="A37" s="5" t="s">
        <v>12</v>
      </c>
      <c r="B37" s="5" t="s">
        <v>4</v>
      </c>
      <c r="C37" s="6" t="s">
        <v>41</v>
      </c>
      <c r="D37" s="32">
        <f t="shared" ref="D37" si="7">SUM(D39:D42)+D38</f>
        <v>599014</v>
      </c>
      <c r="E37" s="32">
        <f t="shared" ref="E37:F37" si="8">SUM(E39:E42)+E38</f>
        <v>7210815.3000000007</v>
      </c>
      <c r="F37" s="32">
        <f t="shared" si="8"/>
        <v>784838.39999999991</v>
      </c>
      <c r="G37" s="33">
        <f t="shared" si="0"/>
        <v>10.884183928549659</v>
      </c>
      <c r="H37" s="33">
        <f t="shared" si="1"/>
        <v>131.0217123472907</v>
      </c>
    </row>
    <row r="38" spans="1:8" ht="15" x14ac:dyDescent="0.2">
      <c r="A38" s="12" t="s">
        <v>12</v>
      </c>
      <c r="B38" s="15" t="s">
        <v>3</v>
      </c>
      <c r="C38" s="8" t="s">
        <v>42</v>
      </c>
      <c r="D38" s="34">
        <v>121551.6</v>
      </c>
      <c r="E38" s="35">
        <v>1196667.8999999999</v>
      </c>
      <c r="F38" s="34">
        <v>95251.7</v>
      </c>
      <c r="G38" s="36">
        <f t="shared" si="0"/>
        <v>7.959743885500731</v>
      </c>
      <c r="H38" s="36">
        <f t="shared" si="1"/>
        <v>78.363180739702315</v>
      </c>
    </row>
    <row r="39" spans="1:8" ht="15" x14ac:dyDescent="0.2">
      <c r="A39" s="11" t="s">
        <v>12</v>
      </c>
      <c r="B39" s="11" t="s">
        <v>6</v>
      </c>
      <c r="C39" s="8" t="s">
        <v>43</v>
      </c>
      <c r="D39" s="34">
        <v>102836.3</v>
      </c>
      <c r="E39" s="35">
        <v>2326600</v>
      </c>
      <c r="F39" s="34">
        <v>317561.7</v>
      </c>
      <c r="G39" s="36">
        <f t="shared" si="0"/>
        <v>13.649174761454482</v>
      </c>
      <c r="H39" s="36">
        <f t="shared" si="1"/>
        <v>308.80311718721896</v>
      </c>
    </row>
    <row r="40" spans="1:8" ht="15" x14ac:dyDescent="0.2">
      <c r="A40" s="11" t="s">
        <v>12</v>
      </c>
      <c r="B40" s="11" t="s">
        <v>8</v>
      </c>
      <c r="C40" s="8" t="s">
        <v>44</v>
      </c>
      <c r="D40" s="34">
        <v>304291.09999999998</v>
      </c>
      <c r="E40" s="35">
        <v>3179168.9</v>
      </c>
      <c r="F40" s="34">
        <v>309716.5</v>
      </c>
      <c r="G40" s="36">
        <f t="shared" si="0"/>
        <v>9.7420586870990089</v>
      </c>
      <c r="H40" s="36">
        <f t="shared" si="1"/>
        <v>101.78296374754308</v>
      </c>
    </row>
    <row r="41" spans="1:8" ht="30" x14ac:dyDescent="0.2">
      <c r="A41" s="11" t="s">
        <v>12</v>
      </c>
      <c r="B41" s="11" t="s">
        <v>10</v>
      </c>
      <c r="C41" s="8" t="s">
        <v>95</v>
      </c>
      <c r="D41" s="34">
        <v>0</v>
      </c>
      <c r="E41" s="35">
        <v>0</v>
      </c>
      <c r="F41" s="34">
        <v>0</v>
      </c>
      <c r="G41" s="40" t="s">
        <v>111</v>
      </c>
      <c r="H41" s="40" t="s">
        <v>111</v>
      </c>
    </row>
    <row r="42" spans="1:8" ht="17.25" customHeight="1" x14ac:dyDescent="0.2">
      <c r="A42" s="12" t="s">
        <v>12</v>
      </c>
      <c r="B42" s="15" t="s">
        <v>12</v>
      </c>
      <c r="C42" s="10" t="s">
        <v>45</v>
      </c>
      <c r="D42" s="34">
        <v>70335</v>
      </c>
      <c r="E42" s="35">
        <v>508378.5</v>
      </c>
      <c r="F42" s="34">
        <v>62308.5</v>
      </c>
      <c r="G42" s="36">
        <f t="shared" si="0"/>
        <v>12.256320831821172</v>
      </c>
      <c r="H42" s="36">
        <f t="shared" si="1"/>
        <v>88.588185114096817</v>
      </c>
    </row>
    <row r="43" spans="1:8" ht="14.25" x14ac:dyDescent="0.2">
      <c r="A43" s="5" t="s">
        <v>14</v>
      </c>
      <c r="B43" s="5" t="s">
        <v>4</v>
      </c>
      <c r="C43" s="6" t="s">
        <v>46</v>
      </c>
      <c r="D43" s="38">
        <f t="shared" ref="D43" si="9">SUM(D44:D47)</f>
        <v>13180.6</v>
      </c>
      <c r="E43" s="38">
        <f t="shared" ref="E43:F43" si="10">SUM(E44:E47)</f>
        <v>216794.19999999998</v>
      </c>
      <c r="F43" s="38">
        <f t="shared" si="10"/>
        <v>25352</v>
      </c>
      <c r="G43" s="33">
        <f t="shared" si="0"/>
        <v>11.694039785197207</v>
      </c>
      <c r="H43" s="33">
        <f t="shared" si="1"/>
        <v>192.34329241460935</v>
      </c>
    </row>
    <row r="44" spans="1:8" ht="15" x14ac:dyDescent="0.2">
      <c r="A44" s="11" t="s">
        <v>14</v>
      </c>
      <c r="B44" s="11" t="s">
        <v>3</v>
      </c>
      <c r="C44" s="8" t="s">
        <v>47</v>
      </c>
      <c r="D44" s="37">
        <v>0</v>
      </c>
      <c r="E44" s="35">
        <v>0</v>
      </c>
      <c r="F44" s="37">
        <v>0</v>
      </c>
      <c r="G44" s="40" t="s">
        <v>111</v>
      </c>
      <c r="H44" s="40" t="s">
        <v>111</v>
      </c>
    </row>
    <row r="45" spans="1:8" ht="15" x14ac:dyDescent="0.2">
      <c r="A45" s="11" t="s">
        <v>14</v>
      </c>
      <c r="B45" s="11" t="s">
        <v>6</v>
      </c>
      <c r="C45" s="8" t="s">
        <v>97</v>
      </c>
      <c r="D45" s="37">
        <v>0</v>
      </c>
      <c r="E45" s="35">
        <v>0</v>
      </c>
      <c r="F45" s="37">
        <v>0</v>
      </c>
      <c r="G45" s="40" t="s">
        <v>111</v>
      </c>
      <c r="H45" s="40" t="s">
        <v>111</v>
      </c>
    </row>
    <row r="46" spans="1:8" ht="30" x14ac:dyDescent="0.2">
      <c r="A46" s="12" t="s">
        <v>14</v>
      </c>
      <c r="B46" s="15" t="s">
        <v>8</v>
      </c>
      <c r="C46" s="14" t="s">
        <v>48</v>
      </c>
      <c r="D46" s="37">
        <v>9648.1</v>
      </c>
      <c r="E46" s="35">
        <v>199598.3</v>
      </c>
      <c r="F46" s="37">
        <v>23129.5</v>
      </c>
      <c r="G46" s="36">
        <f t="shared" si="0"/>
        <v>11.588024547303259</v>
      </c>
      <c r="H46" s="36">
        <f t="shared" si="1"/>
        <v>239.73113877343724</v>
      </c>
    </row>
    <row r="47" spans="1:8" ht="17.25" customHeight="1" x14ac:dyDescent="0.2">
      <c r="A47" s="12" t="s">
        <v>14</v>
      </c>
      <c r="B47" s="15" t="s">
        <v>12</v>
      </c>
      <c r="C47" s="13" t="s">
        <v>49</v>
      </c>
      <c r="D47" s="37">
        <v>3532.5</v>
      </c>
      <c r="E47" s="35">
        <v>17195.900000000001</v>
      </c>
      <c r="F47" s="37">
        <v>2222.5</v>
      </c>
      <c r="G47" s="36">
        <f t="shared" si="0"/>
        <v>12.924592490070305</v>
      </c>
      <c r="H47" s="36">
        <f t="shared" si="1"/>
        <v>62.915782024062281</v>
      </c>
    </row>
    <row r="48" spans="1:8" ht="14.25" x14ac:dyDescent="0.2">
      <c r="A48" s="5" t="s">
        <v>16</v>
      </c>
      <c r="B48" s="5" t="s">
        <v>4</v>
      </c>
      <c r="C48" s="6" t="s">
        <v>50</v>
      </c>
      <c r="D48" s="32">
        <f t="shared" ref="D48" si="11">SUM(D49:D56)</f>
        <v>4041701.8000000003</v>
      </c>
      <c r="E48" s="32">
        <f t="shared" ref="E48:F48" si="12">SUM(E49:E56)</f>
        <v>23513214.099999998</v>
      </c>
      <c r="F48" s="32">
        <f t="shared" si="12"/>
        <v>4014139.9999999995</v>
      </c>
      <c r="G48" s="33">
        <f t="shared" si="0"/>
        <v>17.07184727246625</v>
      </c>
      <c r="H48" s="33">
        <f t="shared" si="1"/>
        <v>99.318064484618816</v>
      </c>
    </row>
    <row r="49" spans="1:8" ht="15" x14ac:dyDescent="0.2">
      <c r="A49" s="7" t="s">
        <v>16</v>
      </c>
      <c r="B49" s="18" t="s">
        <v>3</v>
      </c>
      <c r="C49" s="10" t="s">
        <v>51</v>
      </c>
      <c r="D49" s="34">
        <v>1068668.8</v>
      </c>
      <c r="E49" s="35">
        <v>6643131.7999999998</v>
      </c>
      <c r="F49" s="34">
        <v>1020760.7</v>
      </c>
      <c r="G49" s="36">
        <f t="shared" si="0"/>
        <v>15.365654795528819</v>
      </c>
      <c r="H49" s="36">
        <f t="shared" si="1"/>
        <v>95.517030159390814</v>
      </c>
    </row>
    <row r="50" spans="1:8" ht="15" x14ac:dyDescent="0.2">
      <c r="A50" s="7" t="s">
        <v>16</v>
      </c>
      <c r="B50" s="18" t="s">
        <v>6</v>
      </c>
      <c r="C50" s="10" t="s">
        <v>52</v>
      </c>
      <c r="D50" s="34">
        <v>1951043.7</v>
      </c>
      <c r="E50" s="35">
        <v>10858250.800000001</v>
      </c>
      <c r="F50" s="34">
        <v>1959592.3</v>
      </c>
      <c r="G50" s="36">
        <f t="shared" si="0"/>
        <v>18.047034794959789</v>
      </c>
      <c r="H50" s="36">
        <f t="shared" si="1"/>
        <v>100.43815522942924</v>
      </c>
    </row>
    <row r="51" spans="1:8" ht="15" x14ac:dyDescent="0.2">
      <c r="A51" s="7" t="s">
        <v>16</v>
      </c>
      <c r="B51" s="18" t="s">
        <v>8</v>
      </c>
      <c r="C51" s="10" t="s">
        <v>53</v>
      </c>
      <c r="D51" s="34">
        <v>360533.1</v>
      </c>
      <c r="E51" s="35">
        <v>1745971.4</v>
      </c>
      <c r="F51" s="34">
        <v>353195</v>
      </c>
      <c r="G51" s="36">
        <f t="shared" si="0"/>
        <v>20.22914006495181</v>
      </c>
      <c r="H51" s="36">
        <f t="shared" si="1"/>
        <v>97.964652898721369</v>
      </c>
    </row>
    <row r="52" spans="1:8" ht="15" x14ac:dyDescent="0.2">
      <c r="A52" s="7" t="s">
        <v>16</v>
      </c>
      <c r="B52" s="18" t="s">
        <v>10</v>
      </c>
      <c r="C52" s="10" t="s">
        <v>54</v>
      </c>
      <c r="D52" s="34">
        <v>368652.6</v>
      </c>
      <c r="E52" s="35">
        <v>1696933.2</v>
      </c>
      <c r="F52" s="34">
        <v>404347.5</v>
      </c>
      <c r="G52" s="36">
        <f t="shared" si="0"/>
        <v>23.82813301077497</v>
      </c>
      <c r="H52" s="36">
        <f t="shared" si="1"/>
        <v>109.68253038226233</v>
      </c>
    </row>
    <row r="53" spans="1:8" ht="28.5" customHeight="1" x14ac:dyDescent="0.2">
      <c r="A53" s="7" t="s">
        <v>16</v>
      </c>
      <c r="B53" s="18" t="s">
        <v>12</v>
      </c>
      <c r="C53" s="8" t="s">
        <v>55</v>
      </c>
      <c r="D53" s="34">
        <v>49624.1</v>
      </c>
      <c r="E53" s="35">
        <v>717674.5</v>
      </c>
      <c r="F53" s="34">
        <v>48388.3</v>
      </c>
      <c r="G53" s="36">
        <f t="shared" si="0"/>
        <v>6.742374154299756</v>
      </c>
      <c r="H53" s="36">
        <f t="shared" si="1"/>
        <v>97.50967775737999</v>
      </c>
    </row>
    <row r="54" spans="1:8" ht="16.5" customHeight="1" x14ac:dyDescent="0.2">
      <c r="A54" s="7" t="s">
        <v>16</v>
      </c>
      <c r="B54" s="18" t="s">
        <v>14</v>
      </c>
      <c r="C54" s="8" t="s">
        <v>98</v>
      </c>
      <c r="D54" s="34">
        <v>0</v>
      </c>
      <c r="E54" s="35">
        <v>0</v>
      </c>
      <c r="F54" s="34">
        <v>0</v>
      </c>
      <c r="G54" s="40" t="s">
        <v>111</v>
      </c>
      <c r="H54" s="40" t="s">
        <v>111</v>
      </c>
    </row>
    <row r="55" spans="1:8" ht="15.75" customHeight="1" x14ac:dyDescent="0.2">
      <c r="A55" s="7" t="s">
        <v>16</v>
      </c>
      <c r="B55" s="7" t="s">
        <v>16</v>
      </c>
      <c r="C55" s="10" t="s">
        <v>90</v>
      </c>
      <c r="D55" s="34">
        <v>51150.2</v>
      </c>
      <c r="E55" s="35">
        <v>773823.5</v>
      </c>
      <c r="F55" s="34">
        <v>50129.9</v>
      </c>
      <c r="G55" s="36">
        <f t="shared" si="0"/>
        <v>6.4782085320489751</v>
      </c>
      <c r="H55" s="36">
        <f t="shared" si="1"/>
        <v>98.005286391842077</v>
      </c>
    </row>
    <row r="56" spans="1:8" ht="15" x14ac:dyDescent="0.2">
      <c r="A56" s="7" t="s">
        <v>16</v>
      </c>
      <c r="B56" s="7" t="s">
        <v>26</v>
      </c>
      <c r="C56" s="10" t="s">
        <v>56</v>
      </c>
      <c r="D56" s="34">
        <v>192029.3</v>
      </c>
      <c r="E56" s="35">
        <v>1077428.8999999999</v>
      </c>
      <c r="F56" s="34">
        <v>177726.3</v>
      </c>
      <c r="G56" s="36">
        <f t="shared" si="0"/>
        <v>16.495408652951486</v>
      </c>
      <c r="H56" s="36">
        <f t="shared" si="1"/>
        <v>92.551657481436422</v>
      </c>
    </row>
    <row r="57" spans="1:8" ht="14.25" x14ac:dyDescent="0.2">
      <c r="A57" s="5" t="s">
        <v>35</v>
      </c>
      <c r="B57" s="5" t="s">
        <v>4</v>
      </c>
      <c r="C57" s="6" t="s">
        <v>57</v>
      </c>
      <c r="D57" s="32">
        <f>SUM(D58:D60)</f>
        <v>624133.5</v>
      </c>
      <c r="E57" s="32">
        <f>SUM(E58:E60)</f>
        <v>3108718.4</v>
      </c>
      <c r="F57" s="32">
        <f>SUM(F58:F60)</f>
        <v>595731.79999999993</v>
      </c>
      <c r="G57" s="33">
        <f t="shared" si="0"/>
        <v>19.163260332618094</v>
      </c>
      <c r="H57" s="33">
        <f t="shared" si="1"/>
        <v>95.449419074605018</v>
      </c>
    </row>
    <row r="58" spans="1:8" ht="15" x14ac:dyDescent="0.2">
      <c r="A58" s="12" t="s">
        <v>35</v>
      </c>
      <c r="B58" s="18" t="s">
        <v>3</v>
      </c>
      <c r="C58" s="13" t="s">
        <v>58</v>
      </c>
      <c r="D58" s="37">
        <v>562349.5</v>
      </c>
      <c r="E58" s="35">
        <v>2752682.9</v>
      </c>
      <c r="F58" s="37">
        <v>536617.1</v>
      </c>
      <c r="G58" s="36">
        <f t="shared" si="0"/>
        <v>19.494330422149243</v>
      </c>
      <c r="H58" s="36">
        <f t="shared" si="1"/>
        <v>95.424126810817825</v>
      </c>
    </row>
    <row r="59" spans="1:8" ht="15" x14ac:dyDescent="0.2">
      <c r="A59" s="12" t="s">
        <v>35</v>
      </c>
      <c r="B59" s="18" t="s">
        <v>6</v>
      </c>
      <c r="C59" s="13" t="s">
        <v>92</v>
      </c>
      <c r="D59" s="37">
        <v>641.6</v>
      </c>
      <c r="E59" s="35">
        <v>4357.3</v>
      </c>
      <c r="F59" s="37">
        <v>1091.5</v>
      </c>
      <c r="G59" s="36">
        <f t="shared" si="0"/>
        <v>25.049916232529316</v>
      </c>
      <c r="H59" s="36">
        <f t="shared" si="1"/>
        <v>170.1215710723192</v>
      </c>
    </row>
    <row r="60" spans="1:8" ht="17.25" customHeight="1" x14ac:dyDescent="0.2">
      <c r="A60" s="12" t="s">
        <v>35</v>
      </c>
      <c r="B60" s="7" t="s">
        <v>10</v>
      </c>
      <c r="C60" s="14" t="s">
        <v>59</v>
      </c>
      <c r="D60" s="37">
        <v>61142.400000000001</v>
      </c>
      <c r="E60" s="35">
        <v>351678.2</v>
      </c>
      <c r="F60" s="37">
        <v>58023.199999999997</v>
      </c>
      <c r="G60" s="36">
        <f t="shared" si="0"/>
        <v>16.498947048750818</v>
      </c>
      <c r="H60" s="36">
        <f t="shared" si="1"/>
        <v>94.898466530590881</v>
      </c>
    </row>
    <row r="61" spans="1:8" ht="14.25" x14ac:dyDescent="0.2">
      <c r="A61" s="5" t="s">
        <v>26</v>
      </c>
      <c r="B61" s="5" t="s">
        <v>4</v>
      </c>
      <c r="C61" s="6" t="s">
        <v>60</v>
      </c>
      <c r="D61" s="32">
        <f t="shared" ref="D61" si="13">SUM(D62:D68)</f>
        <v>1424815.1</v>
      </c>
      <c r="E61" s="32">
        <f t="shared" ref="E61:F61" si="14">SUM(E62:E68)</f>
        <v>8519351.3999999985</v>
      </c>
      <c r="F61" s="32">
        <f t="shared" si="14"/>
        <v>1844557.1</v>
      </c>
      <c r="G61" s="33">
        <f t="shared" si="0"/>
        <v>21.651379470038066</v>
      </c>
      <c r="H61" s="33">
        <f t="shared" si="1"/>
        <v>129.45940143391238</v>
      </c>
    </row>
    <row r="62" spans="1:8" ht="15" x14ac:dyDescent="0.2">
      <c r="A62" s="12" t="s">
        <v>26</v>
      </c>
      <c r="B62" s="19" t="s">
        <v>3</v>
      </c>
      <c r="C62" s="14" t="s">
        <v>61</v>
      </c>
      <c r="D62" s="37">
        <v>313558.5</v>
      </c>
      <c r="E62" s="35">
        <v>2767592.9</v>
      </c>
      <c r="F62" s="37">
        <v>450545.8</v>
      </c>
      <c r="G62" s="36">
        <f t="shared" si="0"/>
        <v>16.279337904068189</v>
      </c>
      <c r="H62" s="36">
        <f t="shared" si="1"/>
        <v>143.68795615491209</v>
      </c>
    </row>
    <row r="63" spans="1:8" ht="15" x14ac:dyDescent="0.2">
      <c r="A63" s="12" t="s">
        <v>26</v>
      </c>
      <c r="B63" s="15" t="s">
        <v>6</v>
      </c>
      <c r="C63" s="14" t="s">
        <v>62</v>
      </c>
      <c r="D63" s="37">
        <v>66411.100000000006</v>
      </c>
      <c r="E63" s="35">
        <v>1018222.3</v>
      </c>
      <c r="F63" s="37">
        <v>51138.9</v>
      </c>
      <c r="G63" s="36">
        <f t="shared" si="0"/>
        <v>5.0223708516303365</v>
      </c>
      <c r="H63" s="36">
        <f t="shared" si="1"/>
        <v>77.003543082406395</v>
      </c>
    </row>
    <row r="64" spans="1:8" ht="15" x14ac:dyDescent="0.2">
      <c r="A64" s="12" t="s">
        <v>26</v>
      </c>
      <c r="B64" s="15" t="s">
        <v>10</v>
      </c>
      <c r="C64" s="14" t="s">
        <v>63</v>
      </c>
      <c r="D64" s="37">
        <v>13714.4</v>
      </c>
      <c r="E64" s="35">
        <v>110706</v>
      </c>
      <c r="F64" s="37">
        <v>14691.9</v>
      </c>
      <c r="G64" s="36">
        <f t="shared" si="0"/>
        <v>13.271096417538345</v>
      </c>
      <c r="H64" s="36">
        <f t="shared" si="1"/>
        <v>107.12754477046025</v>
      </c>
    </row>
    <row r="65" spans="1:8" ht="15" x14ac:dyDescent="0.2">
      <c r="A65" s="12" t="s">
        <v>26</v>
      </c>
      <c r="B65" s="15" t="s">
        <v>12</v>
      </c>
      <c r="C65" s="14" t="s">
        <v>64</v>
      </c>
      <c r="D65" s="37">
        <v>49995</v>
      </c>
      <c r="E65" s="35">
        <v>237619.3</v>
      </c>
      <c r="F65" s="37">
        <v>66211.600000000006</v>
      </c>
      <c r="G65" s="36">
        <f t="shared" si="0"/>
        <v>27.864571606767637</v>
      </c>
      <c r="H65" s="36">
        <f t="shared" si="1"/>
        <v>132.43644364436443</v>
      </c>
    </row>
    <row r="66" spans="1:8" ht="30.75" customHeight="1" x14ac:dyDescent="0.2">
      <c r="A66" s="12" t="s">
        <v>26</v>
      </c>
      <c r="B66" s="15" t="s">
        <v>14</v>
      </c>
      <c r="C66" s="14" t="s">
        <v>65</v>
      </c>
      <c r="D66" s="37">
        <v>29200</v>
      </c>
      <c r="E66" s="35">
        <v>106519.1</v>
      </c>
      <c r="F66" s="37">
        <v>43378.6</v>
      </c>
      <c r="G66" s="36">
        <f t="shared" si="0"/>
        <v>40.723776299274022</v>
      </c>
      <c r="H66" s="36">
        <f t="shared" si="1"/>
        <v>148.55684931506849</v>
      </c>
    </row>
    <row r="67" spans="1:8" ht="28.5" customHeight="1" x14ac:dyDescent="0.2">
      <c r="A67" s="12" t="s">
        <v>26</v>
      </c>
      <c r="B67" s="15" t="s">
        <v>35</v>
      </c>
      <c r="C67" s="14" t="s">
        <v>99</v>
      </c>
      <c r="D67" s="37">
        <v>0</v>
      </c>
      <c r="E67" s="35">
        <v>0</v>
      </c>
      <c r="F67" s="37">
        <v>0</v>
      </c>
      <c r="G67" s="40" t="s">
        <v>111</v>
      </c>
      <c r="H67" s="40" t="s">
        <v>111</v>
      </c>
    </row>
    <row r="68" spans="1:8" ht="17.25" customHeight="1" x14ac:dyDescent="0.2">
      <c r="A68" s="12" t="s">
        <v>26</v>
      </c>
      <c r="B68" s="15" t="s">
        <v>26</v>
      </c>
      <c r="C68" s="14" t="s">
        <v>66</v>
      </c>
      <c r="D68" s="37">
        <v>951936.1</v>
      </c>
      <c r="E68" s="35">
        <v>4278691.8</v>
      </c>
      <c r="F68" s="37">
        <v>1218590.3</v>
      </c>
      <c r="G68" s="36">
        <f t="shared" si="0"/>
        <v>28.480441147922832</v>
      </c>
      <c r="H68" s="36">
        <f t="shared" si="1"/>
        <v>128.01177516011842</v>
      </c>
    </row>
    <row r="69" spans="1:8" ht="14.25" x14ac:dyDescent="0.2">
      <c r="A69" s="5" t="s">
        <v>18</v>
      </c>
      <c r="B69" s="5" t="s">
        <v>4</v>
      </c>
      <c r="C69" s="6" t="s">
        <v>67</v>
      </c>
      <c r="D69" s="32">
        <f t="shared" ref="D69" si="15">SUM(D70:D74)</f>
        <v>3521577.9000000004</v>
      </c>
      <c r="E69" s="32">
        <f t="shared" ref="E69:F69" si="16">SUM(E70:E74)</f>
        <v>17937854.199999999</v>
      </c>
      <c r="F69" s="32">
        <f t="shared" si="16"/>
        <v>4244965</v>
      </c>
      <c r="G69" s="33">
        <f t="shared" si="0"/>
        <v>23.664842810462805</v>
      </c>
      <c r="H69" s="33">
        <f t="shared" si="1"/>
        <v>120.54156178115495</v>
      </c>
    </row>
    <row r="70" spans="1:8" ht="15" x14ac:dyDescent="0.2">
      <c r="A70" s="11" t="s">
        <v>18</v>
      </c>
      <c r="B70" s="11" t="s">
        <v>3</v>
      </c>
      <c r="C70" s="8" t="s">
        <v>68</v>
      </c>
      <c r="D70" s="34">
        <v>112244.9</v>
      </c>
      <c r="E70" s="35">
        <v>511967.8</v>
      </c>
      <c r="F70" s="34">
        <v>119433</v>
      </c>
      <c r="G70" s="36">
        <f t="shared" si="0"/>
        <v>23.328224939146562</v>
      </c>
      <c r="H70" s="36">
        <f t="shared" si="1"/>
        <v>106.4039435199283</v>
      </c>
    </row>
    <row r="71" spans="1:8" ht="15" x14ac:dyDescent="0.2">
      <c r="A71" s="12" t="s">
        <v>18</v>
      </c>
      <c r="B71" s="12" t="s">
        <v>6</v>
      </c>
      <c r="C71" s="13" t="s">
        <v>69</v>
      </c>
      <c r="D71" s="37">
        <v>436408.8</v>
      </c>
      <c r="E71" s="35">
        <v>1929257.3</v>
      </c>
      <c r="F71" s="37">
        <v>442729</v>
      </c>
      <c r="G71" s="36">
        <f t="shared" si="0"/>
        <v>22.948157303849516</v>
      </c>
      <c r="H71" s="36">
        <f t="shared" si="1"/>
        <v>101.44822927493671</v>
      </c>
    </row>
    <row r="72" spans="1:8" ht="15" x14ac:dyDescent="0.2">
      <c r="A72" s="12" t="s">
        <v>18</v>
      </c>
      <c r="B72" s="12" t="s">
        <v>8</v>
      </c>
      <c r="C72" s="13" t="s">
        <v>70</v>
      </c>
      <c r="D72" s="37">
        <v>2196051</v>
      </c>
      <c r="E72" s="35">
        <v>9349258.1999999993</v>
      </c>
      <c r="F72" s="37">
        <v>2280565.6</v>
      </c>
      <c r="G72" s="36">
        <f t="shared" si="0"/>
        <v>24.393011201680153</v>
      </c>
      <c r="H72" s="36">
        <f t="shared" si="1"/>
        <v>103.84848075021938</v>
      </c>
    </row>
    <row r="73" spans="1:8" ht="15" x14ac:dyDescent="0.2">
      <c r="A73" s="12" t="s">
        <v>18</v>
      </c>
      <c r="B73" s="12" t="s">
        <v>10</v>
      </c>
      <c r="C73" s="14" t="s">
        <v>71</v>
      </c>
      <c r="D73" s="37">
        <v>650295.6</v>
      </c>
      <c r="E73" s="35">
        <v>5136711.5999999996</v>
      </c>
      <c r="F73" s="37">
        <v>1291249.1000000001</v>
      </c>
      <c r="G73" s="36">
        <f t="shared" si="0"/>
        <v>25.137660054732297</v>
      </c>
      <c r="H73" s="36">
        <f t="shared" si="1"/>
        <v>198.56340716437268</v>
      </c>
    </row>
    <row r="74" spans="1:8" ht="16.5" customHeight="1" x14ac:dyDescent="0.2">
      <c r="A74" s="12" t="s">
        <v>18</v>
      </c>
      <c r="B74" s="19" t="s">
        <v>14</v>
      </c>
      <c r="C74" s="13" t="s">
        <v>72</v>
      </c>
      <c r="D74" s="37">
        <v>126577.60000000001</v>
      </c>
      <c r="E74" s="35">
        <v>1010659.3</v>
      </c>
      <c r="F74" s="37">
        <v>110988.3</v>
      </c>
      <c r="G74" s="36">
        <f t="shared" si="0"/>
        <v>10.981771997744442</v>
      </c>
      <c r="H74" s="36">
        <f t="shared" si="1"/>
        <v>87.683997800558714</v>
      </c>
    </row>
    <row r="75" spans="1:8" ht="14.25" x14ac:dyDescent="0.2">
      <c r="A75" s="16" t="s">
        <v>73</v>
      </c>
      <c r="B75" s="16" t="s">
        <v>4</v>
      </c>
      <c r="C75" s="17" t="s">
        <v>74</v>
      </c>
      <c r="D75" s="38">
        <f t="shared" ref="D75" si="17">SUM(D76:D79)</f>
        <v>508518.40000000002</v>
      </c>
      <c r="E75" s="38">
        <f t="shared" ref="E75:F75" si="18">SUM(E76:E79)</f>
        <v>2510533.1999999997</v>
      </c>
      <c r="F75" s="38">
        <f t="shared" si="18"/>
        <v>417091.4</v>
      </c>
      <c r="G75" s="33">
        <f t="shared" si="0"/>
        <v>16.613658006992303</v>
      </c>
      <c r="H75" s="33">
        <f t="shared" si="1"/>
        <v>82.020906224828835</v>
      </c>
    </row>
    <row r="76" spans="1:8" ht="15" x14ac:dyDescent="0.2">
      <c r="A76" s="12" t="s">
        <v>73</v>
      </c>
      <c r="B76" s="12" t="s">
        <v>3</v>
      </c>
      <c r="C76" s="13" t="s">
        <v>75</v>
      </c>
      <c r="D76" s="37">
        <v>112541.6</v>
      </c>
      <c r="E76" s="35">
        <v>622483.6</v>
      </c>
      <c r="F76" s="37">
        <v>123763</v>
      </c>
      <c r="G76" s="36">
        <f t="shared" si="0"/>
        <v>19.88213022800922</v>
      </c>
      <c r="H76" s="36">
        <f t="shared" si="1"/>
        <v>109.97089076394862</v>
      </c>
    </row>
    <row r="77" spans="1:8" ht="15" x14ac:dyDescent="0.2">
      <c r="A77" s="12" t="s">
        <v>73</v>
      </c>
      <c r="B77" s="12" t="s">
        <v>6</v>
      </c>
      <c r="C77" s="13" t="s">
        <v>76</v>
      </c>
      <c r="D77" s="37">
        <v>197922.6</v>
      </c>
      <c r="E77" s="35">
        <v>877252.1</v>
      </c>
      <c r="F77" s="37">
        <v>74299.8</v>
      </c>
      <c r="G77" s="36">
        <f t="shared" si="0"/>
        <v>8.4696063993463238</v>
      </c>
      <c r="H77" s="36">
        <f t="shared" si="1"/>
        <v>37.539826174474264</v>
      </c>
    </row>
    <row r="78" spans="1:8" ht="15" x14ac:dyDescent="0.2">
      <c r="A78" s="12" t="s">
        <v>73</v>
      </c>
      <c r="B78" s="12" t="s">
        <v>8</v>
      </c>
      <c r="C78" s="13" t="s">
        <v>77</v>
      </c>
      <c r="D78" s="37">
        <v>180082.7</v>
      </c>
      <c r="E78" s="35">
        <v>923948.2</v>
      </c>
      <c r="F78" s="37">
        <v>196691.6</v>
      </c>
      <c r="G78" s="36">
        <f t="shared" si="0"/>
        <v>21.288163124296364</v>
      </c>
      <c r="H78" s="36">
        <f t="shared" si="1"/>
        <v>109.22292924306443</v>
      </c>
    </row>
    <row r="79" spans="1:8" ht="16.5" customHeight="1" x14ac:dyDescent="0.2">
      <c r="A79" s="12" t="s">
        <v>73</v>
      </c>
      <c r="B79" s="12" t="s">
        <v>12</v>
      </c>
      <c r="C79" s="13" t="s">
        <v>78</v>
      </c>
      <c r="D79" s="37">
        <v>17971.5</v>
      </c>
      <c r="E79" s="35">
        <v>86849.3</v>
      </c>
      <c r="F79" s="37">
        <v>22337</v>
      </c>
      <c r="G79" s="36">
        <f t="shared" si="0"/>
        <v>25.719263137411584</v>
      </c>
      <c r="H79" s="36">
        <f t="shared" si="1"/>
        <v>124.29123890604568</v>
      </c>
    </row>
    <row r="80" spans="1:8" ht="14.25" x14ac:dyDescent="0.2">
      <c r="A80" s="16" t="s">
        <v>39</v>
      </c>
      <c r="B80" s="16" t="s">
        <v>4</v>
      </c>
      <c r="C80" s="17" t="s">
        <v>79</v>
      </c>
      <c r="D80" s="38">
        <f t="shared" ref="D80" si="19">SUM(D81:D83)</f>
        <v>132612.4</v>
      </c>
      <c r="E80" s="38">
        <f t="shared" ref="E80:F80" si="20">SUM(E81:E83)</f>
        <v>583876.70000000007</v>
      </c>
      <c r="F80" s="38">
        <f t="shared" si="20"/>
        <v>126346</v>
      </c>
      <c r="G80" s="33">
        <f t="shared" ref="G80:G89" si="21">F80/E80*100</f>
        <v>21.639157719429459</v>
      </c>
      <c r="H80" s="33">
        <f t="shared" ref="H80:H85" si="22">F80/D80*100</f>
        <v>95.274650032726953</v>
      </c>
    </row>
    <row r="81" spans="1:8" ht="15" x14ac:dyDescent="0.2">
      <c r="A81" s="12" t="s">
        <v>39</v>
      </c>
      <c r="B81" s="12" t="s">
        <v>3</v>
      </c>
      <c r="C81" s="13" t="s">
        <v>80</v>
      </c>
      <c r="D81" s="37">
        <v>61313.4</v>
      </c>
      <c r="E81" s="35">
        <v>244354.1</v>
      </c>
      <c r="F81" s="37">
        <v>52196.7</v>
      </c>
      <c r="G81" s="36">
        <f t="shared" si="21"/>
        <v>21.361090319335748</v>
      </c>
      <c r="H81" s="36">
        <f t="shared" si="22"/>
        <v>85.130982786797006</v>
      </c>
    </row>
    <row r="82" spans="1:8" ht="15" x14ac:dyDescent="0.2">
      <c r="A82" s="12" t="s">
        <v>39</v>
      </c>
      <c r="B82" s="12" t="s">
        <v>6</v>
      </c>
      <c r="C82" s="13" t="s">
        <v>81</v>
      </c>
      <c r="D82" s="37">
        <v>70619</v>
      </c>
      <c r="E82" s="35">
        <v>325811.8</v>
      </c>
      <c r="F82" s="37">
        <v>73549.3</v>
      </c>
      <c r="G82" s="36">
        <f t="shared" si="21"/>
        <v>22.574167049812193</v>
      </c>
      <c r="H82" s="36">
        <f t="shared" si="22"/>
        <v>104.14944986476729</v>
      </c>
    </row>
    <row r="83" spans="1:8" ht="16.5" customHeight="1" x14ac:dyDescent="0.2">
      <c r="A83" s="12" t="s">
        <v>39</v>
      </c>
      <c r="B83" s="12" t="s">
        <v>10</v>
      </c>
      <c r="C83" s="13" t="s">
        <v>82</v>
      </c>
      <c r="D83" s="37">
        <v>680</v>
      </c>
      <c r="E83" s="35">
        <v>13710.8</v>
      </c>
      <c r="F83" s="37">
        <v>600</v>
      </c>
      <c r="G83" s="36">
        <f t="shared" si="21"/>
        <v>4.3761122618665578</v>
      </c>
      <c r="H83" s="36">
        <f t="shared" si="22"/>
        <v>88.235294117647058</v>
      </c>
    </row>
    <row r="84" spans="1:8" ht="31.5" x14ac:dyDescent="0.2">
      <c r="A84" s="20" t="s">
        <v>20</v>
      </c>
      <c r="B84" s="20" t="s">
        <v>4</v>
      </c>
      <c r="C84" s="21" t="s">
        <v>107</v>
      </c>
      <c r="D84" s="38">
        <f t="shared" ref="D84:F84" si="23">D85</f>
        <v>58556.6</v>
      </c>
      <c r="E84" s="38">
        <f t="shared" si="23"/>
        <v>284532.8</v>
      </c>
      <c r="F84" s="38">
        <f t="shared" si="23"/>
        <v>49408.9</v>
      </c>
      <c r="G84" s="33">
        <f t="shared" si="21"/>
        <v>17.364922427221046</v>
      </c>
      <c r="H84" s="33">
        <f t="shared" si="22"/>
        <v>84.378020581796079</v>
      </c>
    </row>
    <row r="85" spans="1:8" ht="30.75" customHeight="1" x14ac:dyDescent="0.2">
      <c r="A85" s="12" t="s">
        <v>20</v>
      </c>
      <c r="B85" s="12" t="s">
        <v>3</v>
      </c>
      <c r="C85" s="13" t="s">
        <v>108</v>
      </c>
      <c r="D85" s="37">
        <v>58556.6</v>
      </c>
      <c r="E85" s="35">
        <v>284532.8</v>
      </c>
      <c r="F85" s="37">
        <v>49408.9</v>
      </c>
      <c r="G85" s="36">
        <f t="shared" si="21"/>
        <v>17.364922427221046</v>
      </c>
      <c r="H85" s="36">
        <f t="shared" si="22"/>
        <v>84.378020581796079</v>
      </c>
    </row>
    <row r="86" spans="1:8" ht="42.75" customHeight="1" x14ac:dyDescent="0.2">
      <c r="A86" s="5" t="s">
        <v>27</v>
      </c>
      <c r="B86" s="5" t="s">
        <v>4</v>
      </c>
      <c r="C86" s="6" t="s">
        <v>100</v>
      </c>
      <c r="D86" s="38">
        <f t="shared" ref="D86" si="24">SUM(D87:D89)</f>
        <v>0</v>
      </c>
      <c r="E86" s="38">
        <f t="shared" ref="E86:F86" si="25">SUM(E87:E89)</f>
        <v>712651</v>
      </c>
      <c r="F86" s="38">
        <f t="shared" si="25"/>
        <v>0</v>
      </c>
      <c r="G86" s="33">
        <f t="shared" si="21"/>
        <v>0</v>
      </c>
      <c r="H86" s="41" t="s">
        <v>111</v>
      </c>
    </row>
    <row r="87" spans="1:8" ht="45" x14ac:dyDescent="0.2">
      <c r="A87" s="7" t="s">
        <v>27</v>
      </c>
      <c r="B87" s="19" t="s">
        <v>3</v>
      </c>
      <c r="C87" s="8" t="s">
        <v>83</v>
      </c>
      <c r="D87" s="34">
        <v>0</v>
      </c>
      <c r="E87" s="35">
        <v>0</v>
      </c>
      <c r="F87" s="34">
        <v>0</v>
      </c>
      <c r="G87" s="40" t="s">
        <v>111</v>
      </c>
      <c r="H87" s="40" t="s">
        <v>111</v>
      </c>
    </row>
    <row r="88" spans="1:8" ht="15" x14ac:dyDescent="0.25">
      <c r="A88" s="7" t="s">
        <v>27</v>
      </c>
      <c r="B88" s="19" t="s">
        <v>6</v>
      </c>
      <c r="C88" s="39" t="s">
        <v>84</v>
      </c>
      <c r="D88" s="34">
        <v>0</v>
      </c>
      <c r="E88" s="35">
        <v>241230</v>
      </c>
      <c r="F88" s="34">
        <v>0</v>
      </c>
      <c r="G88" s="36">
        <f t="shared" si="21"/>
        <v>0</v>
      </c>
      <c r="H88" s="40" t="s">
        <v>111</v>
      </c>
    </row>
    <row r="89" spans="1:8" ht="18" customHeight="1" x14ac:dyDescent="0.2">
      <c r="A89" s="22">
        <v>14</v>
      </c>
      <c r="B89" s="23" t="s">
        <v>8</v>
      </c>
      <c r="C89" s="24" t="s">
        <v>85</v>
      </c>
      <c r="D89" s="36">
        <v>0</v>
      </c>
      <c r="E89" s="35">
        <v>471421</v>
      </c>
      <c r="F89" s="36">
        <v>0</v>
      </c>
      <c r="G89" s="36">
        <f t="shared" si="21"/>
        <v>0</v>
      </c>
      <c r="H89" s="40" t="s">
        <v>111</v>
      </c>
    </row>
  </sheetData>
  <mergeCells count="7">
    <mergeCell ref="E3:G3"/>
    <mergeCell ref="A1:H1"/>
    <mergeCell ref="A3:A4"/>
    <mergeCell ref="B3:B4"/>
    <mergeCell ref="C3:C4"/>
    <mergeCell ref="H3:H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2021-06-24T05:40:43Z</cp:lastPrinted>
  <dcterms:created xsi:type="dcterms:W3CDTF">2017-11-22T08:09:54Z</dcterms:created>
  <dcterms:modified xsi:type="dcterms:W3CDTF">2021-06-24T06:07:54Z</dcterms:modified>
</cp:coreProperties>
</file>