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8075" windowHeight="9660"/>
  </bookViews>
  <sheets>
    <sheet name="3 кв 2021" sheetId="1" r:id="rId1"/>
  </sheets>
  <definedNames>
    <definedName name="_xlnm.Print_Titles" localSheetId="0">'3 кв 2021'!$A:$A</definedName>
  </definedNames>
  <calcPr calcId="145621"/>
</workbook>
</file>

<file path=xl/calcChain.xml><?xml version="1.0" encoding="utf-8"?>
<calcChain xmlns="http://schemas.openxmlformats.org/spreadsheetml/2006/main">
  <c r="EY31" i="1" l="1"/>
  <c r="I31" i="1"/>
  <c r="H31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1" i="1" l="1"/>
  <c r="Q31" i="1" l="1"/>
  <c r="N31" i="1"/>
  <c r="D30" i="1"/>
  <c r="FS29" i="1" l="1"/>
  <c r="FS28" i="1"/>
  <c r="FS27" i="1"/>
  <c r="FS26" i="1"/>
  <c r="FS25" i="1"/>
  <c r="FS24" i="1"/>
  <c r="FS23" i="1"/>
  <c r="FS22" i="1"/>
  <c r="FS21" i="1"/>
  <c r="FS20" i="1"/>
  <c r="FS19" i="1"/>
  <c r="FS18" i="1"/>
  <c r="FS17" i="1"/>
  <c r="FS16" i="1"/>
  <c r="FS15" i="1"/>
  <c r="FS14" i="1"/>
  <c r="FS13" i="1"/>
  <c r="FS12" i="1"/>
  <c r="FS11" i="1"/>
  <c r="FS10" i="1"/>
  <c r="FS9" i="1"/>
  <c r="FS8" i="1"/>
  <c r="FS7" i="1"/>
  <c r="FS6" i="1"/>
  <c r="FS5" i="1"/>
  <c r="FS4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P5" i="1"/>
  <c r="FP4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P4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CG6" i="1"/>
  <c r="CG5" i="1"/>
  <c r="CG4" i="1"/>
  <c r="BU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4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R4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GJ5" i="1" l="1"/>
  <c r="GJ6" i="1"/>
  <c r="GJ7" i="1"/>
  <c r="GJ8" i="1"/>
  <c r="GJ9" i="1"/>
  <c r="GJ10" i="1"/>
  <c r="GJ11" i="1"/>
  <c r="GJ12" i="1"/>
  <c r="GJ13" i="1"/>
  <c r="GJ14" i="1"/>
  <c r="GJ15" i="1"/>
  <c r="GJ16" i="1"/>
  <c r="GJ17" i="1"/>
  <c r="GJ18" i="1"/>
  <c r="GJ19" i="1"/>
  <c r="GJ20" i="1"/>
  <c r="GJ21" i="1"/>
  <c r="GJ22" i="1"/>
  <c r="GJ23" i="1"/>
  <c r="GJ24" i="1"/>
  <c r="GJ25" i="1"/>
  <c r="GJ26" i="1"/>
  <c r="GJ27" i="1"/>
  <c r="GJ28" i="1"/>
  <c r="GJ29" i="1"/>
  <c r="GJ30" i="1"/>
  <c r="GJ4" i="1"/>
  <c r="GI5" i="1"/>
  <c r="GI6" i="1"/>
  <c r="GI7" i="1"/>
  <c r="GI8" i="1"/>
  <c r="GI9" i="1"/>
  <c r="GI10" i="1"/>
  <c r="GI11" i="1"/>
  <c r="GI12" i="1"/>
  <c r="GI13" i="1"/>
  <c r="GI14" i="1"/>
  <c r="GI15" i="1"/>
  <c r="GI16" i="1"/>
  <c r="GI17" i="1"/>
  <c r="GI18" i="1"/>
  <c r="GI19" i="1"/>
  <c r="GI20" i="1"/>
  <c r="GI21" i="1"/>
  <c r="GI22" i="1"/>
  <c r="GI23" i="1"/>
  <c r="GI24" i="1"/>
  <c r="GI25" i="1"/>
  <c r="GI26" i="1"/>
  <c r="GI27" i="1"/>
  <c r="GI28" i="1"/>
  <c r="GI29" i="1"/>
  <c r="GI30" i="1"/>
  <c r="GI4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H31" i="1"/>
  <c r="BI31" i="1" s="1"/>
  <c r="BG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GG31" i="1"/>
  <c r="GF31" i="1"/>
  <c r="GD31" i="1"/>
  <c r="GC31" i="1"/>
  <c r="GH30" i="1"/>
  <c r="GE30" i="1"/>
  <c r="GH29" i="1"/>
  <c r="GE29" i="1"/>
  <c r="GH28" i="1"/>
  <c r="GE28" i="1"/>
  <c r="GH27" i="1"/>
  <c r="GE27" i="1"/>
  <c r="GH26" i="1"/>
  <c r="GE26" i="1"/>
  <c r="GH25" i="1"/>
  <c r="GE25" i="1"/>
  <c r="GH24" i="1"/>
  <c r="GE24" i="1"/>
  <c r="GH23" i="1"/>
  <c r="GE23" i="1"/>
  <c r="GH22" i="1"/>
  <c r="GE22" i="1"/>
  <c r="GH21" i="1"/>
  <c r="GE21" i="1"/>
  <c r="GH20" i="1"/>
  <c r="GE20" i="1"/>
  <c r="GH19" i="1"/>
  <c r="GE19" i="1"/>
  <c r="GH18" i="1"/>
  <c r="GE18" i="1"/>
  <c r="GH17" i="1"/>
  <c r="GE17" i="1"/>
  <c r="GH16" i="1"/>
  <c r="GE16" i="1"/>
  <c r="GH15" i="1"/>
  <c r="GE15" i="1"/>
  <c r="GH14" i="1"/>
  <c r="GE14" i="1"/>
  <c r="GH13" i="1"/>
  <c r="GE13" i="1"/>
  <c r="GH12" i="1"/>
  <c r="GE12" i="1"/>
  <c r="GH11" i="1"/>
  <c r="GE11" i="1"/>
  <c r="GH10" i="1"/>
  <c r="GE10" i="1"/>
  <c r="GH9" i="1"/>
  <c r="GE9" i="1"/>
  <c r="GH8" i="1"/>
  <c r="GE8" i="1"/>
  <c r="GH7" i="1"/>
  <c r="GE7" i="1"/>
  <c r="GH6" i="1"/>
  <c r="GE6" i="1"/>
  <c r="GH5" i="1"/>
  <c r="GE5" i="1"/>
  <c r="GH4" i="1"/>
  <c r="GE4" i="1"/>
  <c r="GA31" i="1"/>
  <c r="FZ31" i="1"/>
  <c r="GB30" i="1"/>
  <c r="GB29" i="1"/>
  <c r="GB28" i="1"/>
  <c r="GB27" i="1"/>
  <c r="GB26" i="1"/>
  <c r="GB25" i="1"/>
  <c r="GB24" i="1"/>
  <c r="GB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GB10" i="1"/>
  <c r="GB9" i="1"/>
  <c r="GB8" i="1"/>
  <c r="GB7" i="1"/>
  <c r="GB6" i="1"/>
  <c r="GB5" i="1"/>
  <c r="GB4" i="1"/>
  <c r="FX31" i="1"/>
  <c r="FW31" i="1"/>
  <c r="FY30" i="1"/>
  <c r="FY29" i="1"/>
  <c r="FY28" i="1"/>
  <c r="FY27" i="1"/>
  <c r="FY26" i="1"/>
  <c r="FY25" i="1"/>
  <c r="FY24" i="1"/>
  <c r="FY23" i="1"/>
  <c r="FY22" i="1"/>
  <c r="FY21" i="1"/>
  <c r="FY20" i="1"/>
  <c r="FY19" i="1"/>
  <c r="FY18" i="1"/>
  <c r="FY17" i="1"/>
  <c r="FY16" i="1"/>
  <c r="FY15" i="1"/>
  <c r="FY14" i="1"/>
  <c r="FY13" i="1"/>
  <c r="FY12" i="1"/>
  <c r="FY11" i="1"/>
  <c r="FY10" i="1"/>
  <c r="FY9" i="1"/>
  <c r="FY8" i="1"/>
  <c r="FY7" i="1"/>
  <c r="FY6" i="1"/>
  <c r="FY5" i="1"/>
  <c r="FY4" i="1"/>
  <c r="FU31" i="1"/>
  <c r="FT31" i="1"/>
  <c r="FV30" i="1"/>
  <c r="FV29" i="1"/>
  <c r="FV28" i="1"/>
  <c r="FV27" i="1"/>
  <c r="FV26" i="1"/>
  <c r="FV25" i="1"/>
  <c r="FV24" i="1"/>
  <c r="FV23" i="1"/>
  <c r="FV22" i="1"/>
  <c r="FV21" i="1"/>
  <c r="FV20" i="1"/>
  <c r="FV19" i="1"/>
  <c r="FV18" i="1"/>
  <c r="FV17" i="1"/>
  <c r="FV16" i="1"/>
  <c r="FV15" i="1"/>
  <c r="FV14" i="1"/>
  <c r="FV13" i="1"/>
  <c r="FV12" i="1"/>
  <c r="FV11" i="1"/>
  <c r="FV10" i="1"/>
  <c r="FV9" i="1"/>
  <c r="FV8" i="1"/>
  <c r="FV7" i="1"/>
  <c r="FV6" i="1"/>
  <c r="FV5" i="1"/>
  <c r="FV4" i="1"/>
  <c r="FR31" i="1"/>
  <c r="FQ31" i="1"/>
  <c r="FO31" i="1"/>
  <c r="FN31" i="1"/>
  <c r="EQ31" i="1"/>
  <c r="EP31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R4" i="1"/>
  <c r="FL31" i="1"/>
  <c r="FK31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M4" i="1"/>
  <c r="FC31" i="1"/>
  <c r="FB31" i="1"/>
  <c r="FD30" i="1"/>
  <c r="FD29" i="1"/>
  <c r="FD28" i="1"/>
  <c r="FD27" i="1"/>
  <c r="FD26" i="1"/>
  <c r="FD25" i="1"/>
  <c r="FD24" i="1"/>
  <c r="FD23" i="1"/>
  <c r="FD22" i="1"/>
  <c r="FD21" i="1"/>
  <c r="FD20" i="1"/>
  <c r="FD19" i="1"/>
  <c r="FD18" i="1"/>
  <c r="FD17" i="1"/>
  <c r="FD16" i="1"/>
  <c r="FD15" i="1"/>
  <c r="FD14" i="1"/>
  <c r="FD13" i="1"/>
  <c r="FD12" i="1"/>
  <c r="FD11" i="1"/>
  <c r="FD10" i="1"/>
  <c r="FD9" i="1"/>
  <c r="FD8" i="1"/>
  <c r="FD7" i="1"/>
  <c r="FD6" i="1"/>
  <c r="FD5" i="1"/>
  <c r="FD4" i="1"/>
  <c r="EZ31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FA10" i="1"/>
  <c r="FA9" i="1"/>
  <c r="FA8" i="1"/>
  <c r="FA7" i="1"/>
  <c r="FA6" i="1"/>
  <c r="FA5" i="1"/>
  <c r="FA4" i="1"/>
  <c r="EW31" i="1"/>
  <c r="EV31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X7" i="1"/>
  <c r="EX6" i="1"/>
  <c r="EX5" i="1"/>
  <c r="EX4" i="1"/>
  <c r="ET31" i="1"/>
  <c r="ES31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U8" i="1"/>
  <c r="EU7" i="1"/>
  <c r="EU6" i="1"/>
  <c r="EU5" i="1"/>
  <c r="EU4" i="1"/>
  <c r="EN31" i="1"/>
  <c r="EM31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O7" i="1"/>
  <c r="EO6" i="1"/>
  <c r="EO5" i="1"/>
  <c r="EO4" i="1"/>
  <c r="DA31" i="1"/>
  <c r="CZ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EK31" i="1"/>
  <c r="EJ31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L7" i="1"/>
  <c r="EL6" i="1"/>
  <c r="EL5" i="1"/>
  <c r="EL4" i="1"/>
  <c r="EH31" i="1"/>
  <c r="EG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8" i="1"/>
  <c r="EI7" i="1"/>
  <c r="EI6" i="1"/>
  <c r="EI5" i="1"/>
  <c r="EI4" i="1"/>
  <c r="EE31" i="1"/>
  <c r="ED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4" i="1"/>
  <c r="EB31" i="1"/>
  <c r="EA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EC7" i="1"/>
  <c r="EC6" i="1"/>
  <c r="EC5" i="1"/>
  <c r="EC4" i="1"/>
  <c r="DY31" i="1"/>
  <c r="DX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DZ4" i="1"/>
  <c r="DV31" i="1"/>
  <c r="DU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S31" i="1"/>
  <c r="DR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DT4" i="1"/>
  <c r="DP31" i="1"/>
  <c r="DO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Q7" i="1"/>
  <c r="DQ6" i="1"/>
  <c r="DQ5" i="1"/>
  <c r="DQ4" i="1"/>
  <c r="DG31" i="1"/>
  <c r="DF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DH5" i="1"/>
  <c r="DH4" i="1"/>
  <c r="DD31" i="1"/>
  <c r="DC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E7" i="1"/>
  <c r="DE6" i="1"/>
  <c r="DE5" i="1"/>
  <c r="DE4" i="1"/>
  <c r="DM31" i="1"/>
  <c r="DL31" i="1"/>
  <c r="DJ31" i="1"/>
  <c r="DI31" i="1"/>
  <c r="DN30" i="1"/>
  <c r="DK30" i="1"/>
  <c r="DN29" i="1"/>
  <c r="DK29" i="1"/>
  <c r="DN28" i="1"/>
  <c r="DK28" i="1"/>
  <c r="DN27" i="1"/>
  <c r="DK27" i="1"/>
  <c r="DN26" i="1"/>
  <c r="DK26" i="1"/>
  <c r="DN25" i="1"/>
  <c r="DK25" i="1"/>
  <c r="DN24" i="1"/>
  <c r="DK24" i="1"/>
  <c r="DN23" i="1"/>
  <c r="DK23" i="1"/>
  <c r="DN22" i="1"/>
  <c r="DK22" i="1"/>
  <c r="DN21" i="1"/>
  <c r="DK21" i="1"/>
  <c r="DN20" i="1"/>
  <c r="DK20" i="1"/>
  <c r="DN19" i="1"/>
  <c r="DK19" i="1"/>
  <c r="DN18" i="1"/>
  <c r="DK18" i="1"/>
  <c r="DN17" i="1"/>
  <c r="DK17" i="1"/>
  <c r="DN16" i="1"/>
  <c r="DK16" i="1"/>
  <c r="DN15" i="1"/>
  <c r="DK15" i="1"/>
  <c r="DN14" i="1"/>
  <c r="DK14" i="1"/>
  <c r="DN13" i="1"/>
  <c r="DK13" i="1"/>
  <c r="DN12" i="1"/>
  <c r="DK12" i="1"/>
  <c r="DN11" i="1"/>
  <c r="DK11" i="1"/>
  <c r="DN10" i="1"/>
  <c r="DK10" i="1"/>
  <c r="DN9" i="1"/>
  <c r="DK9" i="1"/>
  <c r="DN8" i="1"/>
  <c r="DK8" i="1"/>
  <c r="DN7" i="1"/>
  <c r="DK7" i="1"/>
  <c r="DN6" i="1"/>
  <c r="DK6" i="1"/>
  <c r="DN5" i="1"/>
  <c r="DK5" i="1"/>
  <c r="DN4" i="1"/>
  <c r="DK4" i="1"/>
  <c r="CX31" i="1"/>
  <c r="CW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Y4" i="1"/>
  <c r="CU31" i="1"/>
  <c r="CT31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V4" i="1"/>
  <c r="CO31" i="1"/>
  <c r="CN31" i="1"/>
  <c r="CL31" i="1"/>
  <c r="CK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M4" i="1"/>
  <c r="CI31" i="1"/>
  <c r="CH31" i="1"/>
  <c r="CF31" i="1"/>
  <c r="CE31" i="1"/>
  <c r="CC31" i="1"/>
  <c r="CB31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4" i="1"/>
  <c r="BZ31" i="1"/>
  <c r="BY31" i="1"/>
  <c r="BW31" i="1"/>
  <c r="BV31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3" i="1"/>
  <c r="BX12" i="1"/>
  <c r="BX10" i="1"/>
  <c r="BX8" i="1"/>
  <c r="BX7" i="1"/>
  <c r="BX6" i="1"/>
  <c r="BX5" i="1"/>
  <c r="BX4" i="1"/>
  <c r="BT31" i="1"/>
  <c r="BS31" i="1"/>
  <c r="BQ31" i="1"/>
  <c r="BP31" i="1"/>
  <c r="BN31" i="1"/>
  <c r="BM31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CS4" i="1"/>
  <c r="CS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Q31" i="1"/>
  <c r="CR31" i="1"/>
  <c r="BK31" i="1"/>
  <c r="BJ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B31" i="1"/>
  <c r="BA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E31" i="1"/>
  <c r="BD31" i="1"/>
  <c r="AV31" i="1"/>
  <c r="AU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S31" i="1"/>
  <c r="AR31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P31" i="1"/>
  <c r="AO31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M31" i="1"/>
  <c r="AL31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J31" i="1"/>
  <c r="AI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G31" i="1"/>
  <c r="AF31" i="1"/>
  <c r="AD31" i="1"/>
  <c r="AC31" i="1"/>
  <c r="Z31" i="1"/>
  <c r="AA31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BC31" i="1" l="1"/>
  <c r="AW31" i="1"/>
  <c r="GI31" i="1"/>
  <c r="GE31" i="1"/>
  <c r="GH31" i="1"/>
  <c r="GB31" i="1"/>
  <c r="FY31" i="1"/>
  <c r="FS31" i="1"/>
  <c r="FM31" i="1"/>
  <c r="ER31" i="1"/>
  <c r="FD31" i="1"/>
  <c r="EL31" i="1"/>
  <c r="FA31" i="1"/>
  <c r="EX31" i="1"/>
  <c r="EO31" i="1"/>
  <c r="EU31" i="1"/>
  <c r="DH31" i="1"/>
  <c r="DT31" i="1"/>
  <c r="EI31" i="1"/>
  <c r="DB31" i="1"/>
  <c r="EF31" i="1"/>
  <c r="EC31" i="1"/>
  <c r="DZ31" i="1"/>
  <c r="DW31" i="1"/>
  <c r="DQ31" i="1"/>
  <c r="DE31" i="1"/>
  <c r="DK31" i="1"/>
  <c r="CJ31" i="1"/>
  <c r="CV31" i="1"/>
  <c r="DN31" i="1"/>
  <c r="CY31" i="1"/>
  <c r="CG31" i="1"/>
  <c r="CM31" i="1"/>
  <c r="CP31" i="1"/>
  <c r="CD31" i="1"/>
  <c r="BR31" i="1"/>
  <c r="BU31" i="1"/>
  <c r="BX31" i="1"/>
  <c r="CS31" i="1"/>
  <c r="BO31" i="1"/>
  <c r="BL31" i="1"/>
  <c r="BF31" i="1"/>
  <c r="AT31" i="1"/>
  <c r="AE31" i="1"/>
  <c r="AN31" i="1"/>
  <c r="AQ31" i="1"/>
  <c r="AH31" i="1"/>
  <c r="AK31" i="1"/>
  <c r="AB31" i="1"/>
  <c r="U31" i="1" l="1"/>
  <c r="T31" i="1"/>
  <c r="V31" i="1" l="1"/>
  <c r="L31" i="1"/>
  <c r="K31" i="1"/>
  <c r="F31" i="1"/>
  <c r="E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C31" i="1"/>
  <c r="M31" i="1" l="1"/>
  <c r="D31" i="1"/>
  <c r="G31" i="1"/>
  <c r="FF31" i="1" l="1"/>
  <c r="FE31" i="1"/>
  <c r="FG30" i="1"/>
  <c r="FG29" i="1"/>
  <c r="FG28" i="1"/>
  <c r="FG27" i="1"/>
  <c r="FG26" i="1"/>
  <c r="FG25" i="1"/>
  <c r="FG24" i="1"/>
  <c r="FG23" i="1"/>
  <c r="FG22" i="1"/>
  <c r="FG21" i="1"/>
  <c r="FG20" i="1"/>
  <c r="FG19" i="1"/>
  <c r="FG18" i="1"/>
  <c r="FG17" i="1"/>
  <c r="FG16" i="1"/>
  <c r="FG15" i="1"/>
  <c r="FG14" i="1"/>
  <c r="FG13" i="1"/>
  <c r="FG12" i="1"/>
  <c r="FG11" i="1"/>
  <c r="FG10" i="1"/>
  <c r="FG9" i="1"/>
  <c r="FG8" i="1"/>
  <c r="FG7" i="1"/>
  <c r="FG6" i="1"/>
  <c r="FG5" i="1"/>
  <c r="FG4" i="1"/>
  <c r="FG31" i="1" l="1"/>
  <c r="FH31" i="1" l="1"/>
  <c r="FI31" i="1"/>
  <c r="FJ30" i="1"/>
  <c r="FJ29" i="1"/>
  <c r="FJ28" i="1"/>
  <c r="FJ27" i="1"/>
  <c r="FJ26" i="1"/>
  <c r="FJ25" i="1"/>
  <c r="FJ24" i="1"/>
  <c r="FJ23" i="1"/>
  <c r="FJ22" i="1"/>
  <c r="FJ21" i="1"/>
  <c r="FJ20" i="1"/>
  <c r="FJ19" i="1"/>
  <c r="FJ18" i="1"/>
  <c r="FJ17" i="1"/>
  <c r="FJ16" i="1"/>
  <c r="FJ15" i="1"/>
  <c r="FJ14" i="1"/>
  <c r="FJ13" i="1"/>
  <c r="FJ12" i="1"/>
  <c r="FJ11" i="1"/>
  <c r="FJ10" i="1"/>
  <c r="FJ9" i="1"/>
  <c r="FJ8" i="1"/>
  <c r="FJ7" i="1"/>
  <c r="FJ6" i="1"/>
  <c r="FJ5" i="1"/>
  <c r="FJ4" i="1"/>
  <c r="FJ31" i="1" l="1"/>
  <c r="W31" i="1" l="1"/>
  <c r="X31" i="1"/>
  <c r="AX31" i="1"/>
  <c r="AY31" i="1"/>
  <c r="AZ31" i="1" l="1"/>
  <c r="Y31" i="1"/>
  <c r="S11" i="1"/>
  <c r="P11" i="1"/>
  <c r="GK11" i="1" l="1"/>
  <c r="R31" i="1" l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0" i="1"/>
  <c r="S9" i="1"/>
  <c r="S8" i="1"/>
  <c r="S7" i="1"/>
  <c r="S5" i="1"/>
  <c r="S4" i="1"/>
  <c r="S31" i="1" l="1"/>
  <c r="S6" i="1"/>
  <c r="GK30" i="1" l="1"/>
  <c r="GJ31" i="1"/>
  <c r="O31" i="1" l="1"/>
  <c r="GK29" i="1" l="1"/>
  <c r="GK28" i="1"/>
  <c r="GK27" i="1"/>
  <c r="GK26" i="1"/>
  <c r="GK25" i="1"/>
  <c r="GK24" i="1"/>
  <c r="GK23" i="1"/>
  <c r="GK22" i="1"/>
  <c r="GK21" i="1"/>
  <c r="GK20" i="1"/>
  <c r="GK19" i="1"/>
  <c r="GK18" i="1"/>
  <c r="GK17" i="1"/>
  <c r="GK16" i="1"/>
  <c r="GK15" i="1"/>
  <c r="GK14" i="1"/>
  <c r="GK13" i="1"/>
  <c r="GK12" i="1"/>
  <c r="GK10" i="1"/>
  <c r="GK9" i="1"/>
  <c r="GK8" i="1"/>
  <c r="GK7" i="1"/>
  <c r="GK6" i="1"/>
  <c r="GK5" i="1"/>
  <c r="P5" i="1"/>
  <c r="P6" i="1"/>
  <c r="P7" i="1"/>
  <c r="P8" i="1"/>
  <c r="P9" i="1"/>
  <c r="P10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4" i="1"/>
  <c r="P31" i="1" l="1"/>
  <c r="GK31" i="1"/>
  <c r="GK4" i="1"/>
</calcChain>
</file>

<file path=xl/sharedStrings.xml><?xml version="1.0" encoding="utf-8"?>
<sst xmlns="http://schemas.openxmlformats.org/spreadsheetml/2006/main" count="286" uniqueCount="97">
  <si>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</si>
  <si>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</si>
  <si>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</si>
  <si>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</si>
  <si>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</si>
  <si>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</si>
  <si>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</si>
  <si>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</si>
  <si>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</si>
  <si>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</si>
  <si>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</si>
  <si>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</si>
  <si>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</si>
  <si>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</si>
  <si>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</si>
  <si>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</si>
  <si>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</si>
  <si>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</si>
  <si>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</si>
  <si>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</si>
  <si>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</si>
  <si>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</si>
  <si>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</si>
  <si>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</si>
  <si>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</si>
  <si>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</si>
  <si>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</si>
  <si>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</si>
  <si>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</si>
  <si>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</si>
  <si>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ИТОГО:</t>
  </si>
  <si>
    <t>ИТОГО</t>
  </si>
  <si>
    <t>Обеспечение финансовой устойчивости муниципальных образований Калужской области</t>
  </si>
  <si>
    <t>Организация отдыха и оздоровления детей</t>
  </si>
  <si>
    <t xml:space="preserve">Реализация мероприятий, способствующих развитию научно-производственного комплекса наукограда Российской Федерации (в том числе малых и средних предприятий), а также сохранению и развитию инфраструктуры наукограда Российской Федерации </t>
  </si>
  <si>
    <t>Не распределено</t>
  </si>
  <si>
    <t>Создание условий для осуществления присмотра и ухода за детьми в муниципальных дошкольных образовательных организациях</t>
  </si>
  <si>
    <t>Реализация мероприятий по обеспечению жильем молодых семей</t>
  </si>
  <si>
    <t>Повышение уровня привлекательности профессиональной деятельности в сфере архитектуры и градостроительства</t>
  </si>
  <si>
    <t>Реализация мероприятий в области кадастровых работ, за исключением комплексных кадастровых работ</t>
  </si>
  <si>
    <t>Проведение комплексных кадастровых работ</t>
  </si>
  <si>
    <t>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</si>
  <si>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 xml:space="preserve"> Строительство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</si>
  <si>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</si>
  <si>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</si>
  <si>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Расходы на переселение граждан из аварийного жилищного фонда за счет средств областного бюджета</t>
  </si>
  <si>
    <t>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</si>
  <si>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новых мест в общеобразовательных организациях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</si>
  <si>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</si>
  <si>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программ формирования современной городской среды</t>
  </si>
  <si>
    <t>Субсидии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</si>
  <si>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Софинансирование мероприятий муниципальных программ развития малого и среднего предпринимательства</t>
  </si>
  <si>
    <t>Реализация мероприятий субъектов Российской Федерации в сфере реабилитации и абилитации инвалидов</t>
  </si>
  <si>
    <t>Развитие учреждений культуры, за исключением субсидий на софинансирование объектов капитального строительства, связанных с укреплением материально-технической базы и оснащением оборудованием детских школ искусств</t>
  </si>
  <si>
    <t>Поддержка творческой деятельности и техническое оснащение детских и кукольных театров</t>
  </si>
  <si>
    <t>Подготовка и проведение празднования на федеральном уровне памятных дат субъектов Российской Федерации</t>
  </si>
  <si>
    <t>Реализация мероприятий федеральной целевой программы "Увековечение памяти погибших при защите Отечества на 2019-2024 годы"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</si>
  <si>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</si>
  <si>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Оказание поддержки муниципальным организациям, осуществляющим спортивную подготовку в соответствии с требованиями федеральных стандартов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</si>
  <si>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</si>
  <si>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Строительство, реконструкция и капитальный (текущий) ремонт зданий (помещений) и приобретение зданий (помещений) для реализации программ дошкольного образования</t>
  </si>
  <si>
    <t>Строительство (пристрой к зданиям), реконструкция, капитальный (текущий) ремонт и приобретение зданий (помещений) в общеобразовательных организациях</t>
  </si>
  <si>
    <t>Создание современной образовательной среды, обеспечивающей качество общего образования</t>
  </si>
  <si>
    <t>Создание детских технопарков "Кванториум"</t>
  </si>
  <si>
    <t>Развитие транспортной инфраструктуры на сельских территориях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</si>
  <si>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водоснабжения и канализации</t>
  </si>
  <si>
    <t>Реконструкция гидротехнических сооружений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</si>
  <si>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</si>
  <si>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</si>
  <si>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</si>
  <si>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Организация бесплатного горячего питания обучающихся, получающих начальное общее образование в государственных 
и муниципальных образовательных организациях</t>
  </si>
  <si>
    <t xml:space="preserve">Обеспечение развития и
укрепления материально-технической базы домов культуры
в населенных пунктах с числом жителей до 50 тысяч человек     </t>
  </si>
  <si>
    <t>Реализация концессионных соглашений в сфере теплоснабжения, горячего и холодного водоснабжения, водоотведения</t>
  </si>
  <si>
    <t>Стимулирование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</t>
  </si>
  <si>
    <t>Осуществление дорожной деятельности</t>
  </si>
  <si>
    <t>Проектирование, строительство,
реконструкцию автомобильных дорог общего пользования 
местного значения с твердым покрытием до сельских населенных
 пунктов, не имеющих круглогодичной связи с сетью автомобильных
 дорог общего пользования, а также на их капитальный ремонт 
и ремонт</t>
  </si>
  <si>
    <t>Улучшение жилищных условий граждан, 
проживающих на сельских территориях</t>
  </si>
  <si>
    <t>Оказание финансовой поддержки при исполнении
 расходных обязательств муниципальных образований по строительству жилья, предоставляемого по договору найма жилого помещения</t>
  </si>
  <si>
    <t>Обустройство объектами инженерной инфраструктуры и благоустройство площадок, расположенных на сельских территориях,
под компактную жилищную застройку</t>
  </si>
  <si>
    <t xml:space="preserve">Государственная поддержка отрасли 
культуры (обеспечение учреждений культуры в рамках федерального 
проекта "Обеспечение качественно нового уровня развития инфраструктуры культуры" специализированным автотранспортом для обслуживания
 населения, в том числе сельского населения) </t>
  </si>
  <si>
    <t xml:space="preserve">Приобретение в рамках федерального проекта "Обеспечение качественно
 нового уровня развития инфраструктуры культуры" музыкальных инструментов, оборудования и материалов для детских школ искусств по видам искусств
 и профессиональных образовательных организаций, находящихся
 в ведении органов государственной власти и муниципальных образований
 Калужской области в сфере культуры </t>
  </si>
  <si>
    <t xml:space="preserve">Проведение работ по построению сегментов 
высокоскоростной корпоративной информационно-коммуникационной сети </t>
  </si>
  <si>
    <t>Обеспечение комплексного развития сельских территорий</t>
  </si>
  <si>
    <t>Проектирование объектов, входящих в состав проектов комплексного развития сельских территорий (сельских агломераций)</t>
  </si>
  <si>
    <t xml:space="preserve"> Оснащение объектов спортивной инфраструктуры
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</si>
  <si>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</si>
  <si>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
 включая строительство, реконструкцию и капитальный ремонт зданий</t>
  </si>
  <si>
    <t>Реализация мероприятий по благоустройству сельских территорий</t>
  </si>
  <si>
    <t xml:space="preserve"> Стимулирование программ развития жилищного строительства субъектов Российской Федерации (строительство (реконструкция) объектов социальной инфраструктуры (дошкольных учреждений, образовательных учреждений, учреждений здравоохранения) в рамках реализации проектов по развитию территорий, предусматривающих строительство жилья) </t>
  </si>
  <si>
    <t xml:space="preserve"> Гсударственная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модернизацию региональных и муниципальных детских школ искусств по видам искусств)</t>
  </si>
  <si>
    <t>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</si>
  <si>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 xml:space="preserve">Стимулирование программ развития
 жилищного строительства субъектов Российской Федерации
 (строительство (реконструкция) объектов водоснабжения, водоотведения 
и (или) теплоснабжения в рамках реализации проектов по развитию
 территорий, предусматривающих строительство жилья) </t>
  </si>
  <si>
    <t xml:space="preserve">Реализация мероприятий по ликвидации накопленного вреда окружающей среде, рекультивации земельных участков, на которых размещены объекты накопленного вреда окружающей среде </t>
  </si>
  <si>
    <t>Реализация мероприятий по созданию и содержанию мест (площадок) накопления твердых коммунальных отходов</t>
  </si>
  <si>
    <t>Реализация инициативных проектов</t>
  </si>
  <si>
    <t>Субсидии, предоставляемые бюджетам муниципальных образований области за 9 месяцев 2021 года</t>
  </si>
  <si>
    <t>Резервный фонд Правительства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</si>
</sst>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₽_-;\-* #,##0\ _₽_-;_-* &quot;-&quot;\ _₽_-;_-@_-"/>
    <numFmt numFmtId="164" formatCode="#,##0.0"/>
    <numFmt numFmtId="165" formatCode="#\,##0.00"/>
    <numFmt numFmtId="166" formatCode="\$#.00"/>
    <numFmt numFmtId="167" formatCode="#.00"/>
    <numFmt numFmtId="168" formatCode="%#.00"/>
    <numFmt numFmtId="169" formatCode="_(* #,##0.00_);_(* \(#,##0.00\);_(* &quot;-&quot;??_);_(@_)"/>
    <numFmt numFmtId="170" formatCode="_-* #,##0.00_р_._-;\-* #,##0.00_р_._-;_-* &quot;-&quot;??_р_._-;_-@_-"/>
    <numFmt numFmtId="171" formatCode="_-* #,##0\ _р_._-;\-* #,##0\ _р_._-;_-* &quot;-&quot;\ _р_._-;_-@_-"/>
  </numFmts>
  <fonts count="33" x14ac:knownFonts="1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 Cy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indexed="24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8">
    <xf numFmtId="0" fontId="0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2" borderId="0"/>
    <xf numFmtId="0" fontId="9" fillId="0" borderId="0">
      <alignment horizontal="left" vertical="top" wrapText="1"/>
    </xf>
    <xf numFmtId="0" fontId="9" fillId="0" borderId="0"/>
    <xf numFmtId="0" fontId="10" fillId="0" borderId="0">
      <alignment horizontal="center" wrapText="1"/>
    </xf>
    <xf numFmtId="0" fontId="10" fillId="0" borderId="0">
      <alignment horizontal="center"/>
    </xf>
    <xf numFmtId="0" fontId="9" fillId="0" borderId="0">
      <alignment wrapText="1"/>
    </xf>
    <xf numFmtId="0" fontId="9" fillId="0" borderId="0">
      <alignment horizontal="right"/>
    </xf>
    <xf numFmtId="0" fontId="9" fillId="2" borderId="6"/>
    <xf numFmtId="0" fontId="9" fillId="0" borderId="7">
      <alignment horizontal="center" vertical="center" wrapText="1"/>
    </xf>
    <xf numFmtId="0" fontId="9" fillId="0" borderId="8"/>
    <xf numFmtId="0" fontId="9" fillId="0" borderId="7">
      <alignment horizontal="center" vertical="center" shrinkToFit="1"/>
    </xf>
    <xf numFmtId="0" fontId="9" fillId="2" borderId="9"/>
    <xf numFmtId="0" fontId="11" fillId="0" borderId="7">
      <alignment horizontal="left"/>
    </xf>
    <xf numFmtId="4" fontId="11" fillId="3" borderId="7">
      <alignment horizontal="right" vertical="top" shrinkToFit="1"/>
    </xf>
    <xf numFmtId="0" fontId="9" fillId="2" borderId="10"/>
    <xf numFmtId="0" fontId="9" fillId="0" borderId="9"/>
    <xf numFmtId="0" fontId="9" fillId="0" borderId="0">
      <alignment horizontal="left" wrapText="1"/>
    </xf>
    <xf numFmtId="49" fontId="9" fillId="0" borderId="7">
      <alignment horizontal="left" vertical="top" wrapText="1"/>
    </xf>
    <xf numFmtId="4" fontId="9" fillId="4" borderId="7">
      <alignment horizontal="right" vertical="top" shrinkToFit="1"/>
    </xf>
    <xf numFmtId="0" fontId="9" fillId="2" borderId="10">
      <alignment horizontal="center"/>
    </xf>
    <xf numFmtId="0" fontId="9" fillId="2" borderId="0">
      <alignment horizontal="center"/>
    </xf>
    <xf numFmtId="4" fontId="9" fillId="0" borderId="7">
      <alignment horizontal="right" vertical="top" shrinkToFit="1"/>
    </xf>
    <xf numFmtId="49" fontId="11" fillId="0" borderId="7">
      <alignment horizontal="left" vertical="top" wrapText="1"/>
    </xf>
    <xf numFmtId="4" fontId="9" fillId="0" borderId="8">
      <alignment horizontal="right" shrinkToFit="1"/>
    </xf>
    <xf numFmtId="4" fontId="9" fillId="0" borderId="0">
      <alignment horizontal="right" shrinkToFit="1"/>
    </xf>
    <xf numFmtId="0" fontId="9" fillId="2" borderId="0">
      <alignment horizontal="left"/>
    </xf>
    <xf numFmtId="0" fontId="9" fillId="2" borderId="9">
      <alignment horizontal="center"/>
    </xf>
    <xf numFmtId="0" fontId="3" fillId="0" borderId="0"/>
    <xf numFmtId="0" fontId="14" fillId="0" borderId="0"/>
    <xf numFmtId="0" fontId="9" fillId="0" borderId="7">
      <alignment horizontal="left" vertical="top" wrapText="1"/>
    </xf>
    <xf numFmtId="4" fontId="9" fillId="0" borderId="8">
      <alignment horizontal="right" shrinkToFit="1"/>
    </xf>
    <xf numFmtId="4" fontId="9" fillId="0" borderId="0">
      <alignment horizontal="right" shrinkToFit="1"/>
    </xf>
    <xf numFmtId="0" fontId="14" fillId="0" borderId="0"/>
    <xf numFmtId="0" fontId="14" fillId="0" borderId="0"/>
    <xf numFmtId="0" fontId="14" fillId="0" borderId="0"/>
    <xf numFmtId="0" fontId="11" fillId="0" borderId="7">
      <alignment horizontal="left" vertical="top" wrapText="1"/>
    </xf>
    <xf numFmtId="0" fontId="9" fillId="2" borderId="0">
      <alignment horizontal="left"/>
    </xf>
    <xf numFmtId="41" fontId="16" fillId="0" borderId="0" applyFont="0" applyFill="0" applyBorder="0" applyAlignment="0" applyProtection="0"/>
    <xf numFmtId="4" fontId="20" fillId="0" borderId="12">
      <alignment horizontal="right" vertical="top" shrinkToFit="1"/>
    </xf>
    <xf numFmtId="4" fontId="20" fillId="0" borderId="13">
      <alignment horizontal="right" vertical="top" shrinkToFit="1"/>
    </xf>
    <xf numFmtId="0" fontId="16" fillId="0" borderId="0"/>
    <xf numFmtId="165" fontId="21" fillId="0" borderId="0">
      <protection locked="0"/>
    </xf>
    <xf numFmtId="167" fontId="21" fillId="0" borderId="0">
      <protection locked="0"/>
    </xf>
    <xf numFmtId="166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1" fillId="0" borderId="14">
      <protection locked="0"/>
    </xf>
    <xf numFmtId="168" fontId="21" fillId="0" borderId="0">
      <protection locked="0"/>
    </xf>
    <xf numFmtId="0" fontId="23" fillId="0" borderId="0"/>
    <xf numFmtId="0" fontId="24" fillId="0" borderId="0"/>
    <xf numFmtId="0" fontId="24" fillId="0" borderId="0"/>
    <xf numFmtId="169" fontId="24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6" fillId="0" borderId="0"/>
    <xf numFmtId="170" fontId="2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/>
    <xf numFmtId="0" fontId="27" fillId="0" borderId="15">
      <alignment horizontal="center" vertical="center" wrapText="1"/>
    </xf>
    <xf numFmtId="0" fontId="11" fillId="0" borderId="7">
      <alignment horizontal="center" vertical="center" wrapText="1"/>
    </xf>
    <xf numFmtId="0" fontId="28" fillId="0" borderId="0"/>
    <xf numFmtId="0" fontId="28" fillId="0" borderId="0"/>
    <xf numFmtId="0" fontId="28" fillId="2" borderId="0"/>
    <xf numFmtId="0" fontId="28" fillId="0" borderId="15">
      <alignment horizontal="center" vertical="center" wrapText="1"/>
    </xf>
    <xf numFmtId="0" fontId="28" fillId="0" borderId="7">
      <alignment horizontal="center" vertical="center" shrinkToFit="1"/>
    </xf>
    <xf numFmtId="0" fontId="27" fillId="0" borderId="16">
      <alignment horizontal="left"/>
    </xf>
    <xf numFmtId="0" fontId="28" fillId="0" borderId="9"/>
    <xf numFmtId="0" fontId="28" fillId="0" borderId="0">
      <alignment horizontal="left" vertical="top" wrapText="1"/>
    </xf>
    <xf numFmtId="170" fontId="16" fillId="0" borderId="0" applyFont="0" applyFill="0" applyBorder="0" applyAlignment="0" applyProtection="0"/>
    <xf numFmtId="0" fontId="29" fillId="0" borderId="0">
      <alignment horizontal="center" wrapText="1"/>
    </xf>
    <xf numFmtId="0" fontId="29" fillId="0" borderId="0">
      <alignment horizontal="center"/>
    </xf>
    <xf numFmtId="0" fontId="28" fillId="0" borderId="0">
      <alignment wrapText="1"/>
    </xf>
    <xf numFmtId="170" fontId="16" fillId="0" borderId="0" applyFont="0" applyFill="0" applyBorder="0" applyAlignment="0" applyProtection="0"/>
    <xf numFmtId="0" fontId="28" fillId="0" borderId="0">
      <alignment horizontal="right"/>
    </xf>
    <xf numFmtId="4" fontId="27" fillId="3" borderId="7">
      <alignment horizontal="right" vertical="top" shrinkToFit="1"/>
    </xf>
    <xf numFmtId="0" fontId="28" fillId="0" borderId="0"/>
    <xf numFmtId="0" fontId="28" fillId="0" borderId="0">
      <alignment horizontal="left" wrapText="1"/>
    </xf>
    <xf numFmtId="0" fontId="28" fillId="0" borderId="7">
      <alignment horizontal="left" vertical="top" wrapText="1"/>
    </xf>
    <xf numFmtId="0" fontId="27" fillId="0" borderId="7">
      <alignment horizontal="left" vertical="top" wrapText="1"/>
    </xf>
    <xf numFmtId="4" fontId="28" fillId="4" borderId="7">
      <alignment horizontal="right" vertical="top" shrinkToFit="1"/>
    </xf>
    <xf numFmtId="0" fontId="28" fillId="2" borderId="0">
      <alignment horizontal="center"/>
    </xf>
    <xf numFmtId="4" fontId="28" fillId="0" borderId="7">
      <alignment horizontal="right" vertical="top" shrinkToFit="1"/>
    </xf>
    <xf numFmtId="4" fontId="28" fillId="0" borderId="0">
      <alignment horizontal="right" shrinkToFit="1"/>
    </xf>
    <xf numFmtId="0" fontId="25" fillId="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1" fontId="30" fillId="0" borderId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left" vertical="center" shrinkToFit="1"/>
    </xf>
    <xf numFmtId="4" fontId="12" fillId="0" borderId="1" xfId="0" applyNumberFormat="1" applyFont="1" applyFill="1" applyBorder="1" applyAlignment="1">
      <alignment horizontal="lef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shrinkToFit="1"/>
    </xf>
    <xf numFmtId="4" fontId="13" fillId="5" borderId="1" xfId="0" applyNumberFormat="1" applyFont="1" applyFill="1" applyBorder="1" applyAlignment="1">
      <alignment horizontal="right" vertical="center"/>
    </xf>
    <xf numFmtId="0" fontId="12" fillId="5" borderId="5" xfId="0" applyFont="1" applyFill="1" applyBorder="1" applyAlignment="1">
      <alignment vertical="center"/>
    </xf>
    <xf numFmtId="4" fontId="15" fillId="5" borderId="1" xfId="0" applyNumberFormat="1" applyFont="1" applyFill="1" applyBorder="1" applyAlignment="1">
      <alignment horizontal="left" readingOrder="1"/>
    </xf>
    <xf numFmtId="4" fontId="12" fillId="5" borderId="1" xfId="0" applyNumberFormat="1" applyFont="1" applyFill="1" applyBorder="1" applyAlignment="1">
      <alignment horizontal="right" vertical="center" shrinkToFit="1"/>
    </xf>
    <xf numFmtId="0" fontId="7" fillId="5" borderId="0" xfId="0" applyFont="1" applyFill="1" applyAlignment="1">
      <alignment vertical="center"/>
    </xf>
    <xf numFmtId="4" fontId="12" fillId="5" borderId="1" xfId="0" applyNumberFormat="1" applyFont="1" applyFill="1" applyBorder="1" applyAlignment="1">
      <alignment horizontal="right" vertical="center"/>
    </xf>
    <xf numFmtId="4" fontId="15" fillId="5" borderId="1" xfId="0" applyNumberFormat="1" applyFont="1" applyFill="1" applyBorder="1" applyAlignment="1">
      <alignment horizontal="right" readingOrder="1"/>
    </xf>
    <xf numFmtId="4" fontId="13" fillId="5" borderId="1" xfId="0" applyNumberFormat="1" applyFont="1" applyFill="1" applyBorder="1" applyAlignment="1">
      <alignment horizontal="right" vertical="center" shrinkToFit="1" readingOrder="1"/>
    </xf>
    <xf numFmtId="4" fontId="13" fillId="5" borderId="1" xfId="0" applyNumberFormat="1" applyFont="1" applyFill="1" applyBorder="1" applyAlignment="1">
      <alignment horizontal="right" vertical="center" readingOrder="1"/>
    </xf>
    <xf numFmtId="49" fontId="17" fillId="5" borderId="1" xfId="0" applyNumberFormat="1" applyFont="1" applyFill="1" applyBorder="1" applyAlignment="1">
      <alignment horizontal="center" vertical="center" wrapText="1"/>
    </xf>
    <xf numFmtId="4" fontId="18" fillId="5" borderId="1" xfId="0" applyNumberFormat="1" applyFont="1" applyFill="1" applyBorder="1" applyAlignment="1">
      <alignment horizontal="right" vertical="center" shrinkToFit="1"/>
    </xf>
    <xf numFmtId="0" fontId="17" fillId="5" borderId="5" xfId="0" applyFont="1" applyFill="1" applyBorder="1" applyAlignment="1">
      <alignment vertical="center"/>
    </xf>
    <xf numFmtId="4" fontId="17" fillId="5" borderId="1" xfId="0" applyNumberFormat="1" applyFont="1" applyFill="1" applyBorder="1" applyAlignment="1">
      <alignment horizontal="right" vertical="center" shrinkToFit="1"/>
    </xf>
    <xf numFmtId="0" fontId="19" fillId="5" borderId="0" xfId="0" applyFont="1" applyFill="1" applyAlignment="1">
      <alignment vertical="center"/>
    </xf>
    <xf numFmtId="4" fontId="18" fillId="5" borderId="1" xfId="0" applyNumberFormat="1" applyFont="1" applyFill="1" applyBorder="1" applyAlignment="1">
      <alignment horizontal="right" vertical="center"/>
    </xf>
    <xf numFmtId="4" fontId="31" fillId="0" borderId="1" xfId="0" applyNumberFormat="1" applyFont="1" applyFill="1" applyBorder="1" applyAlignment="1">
      <alignment horizontal="right" wrapText="1"/>
    </xf>
    <xf numFmtId="4" fontId="31" fillId="0" borderId="11" xfId="0" applyNumberFormat="1" applyFont="1" applyFill="1" applyBorder="1" applyAlignment="1">
      <alignment horizontal="right" wrapText="1"/>
    </xf>
    <xf numFmtId="4" fontId="32" fillId="0" borderId="1" xfId="46" applyNumberFormat="1" applyFont="1" applyFill="1" applyBorder="1" applyAlignment="1">
      <alignment horizontal="right" wrapText="1"/>
    </xf>
    <xf numFmtId="0" fontId="12" fillId="5" borderId="5" xfId="0" applyFont="1" applyFill="1" applyBorder="1" applyAlignment="1">
      <alignment horizontal="center" vertical="center"/>
    </xf>
    <xf numFmtId="49" fontId="17" fillId="5" borderId="2" xfId="0" applyNumberFormat="1" applyFont="1" applyFill="1" applyBorder="1" applyAlignment="1">
      <alignment horizontal="center" vertical="center" wrapText="1"/>
    </xf>
    <xf numFmtId="49" fontId="17" fillId="5" borderId="3" xfId="0" applyNumberFormat="1" applyFont="1" applyFill="1" applyBorder="1" applyAlignment="1">
      <alignment horizontal="center" vertical="center" wrapText="1"/>
    </xf>
    <xf numFmtId="49" fontId="17" fillId="5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5" borderId="2" xfId="0" applyNumberFormat="1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</cellXfs>
  <cellStyles count="108">
    <cellStyle name="”ќђќ‘ћ‚›‰" xfId="47"/>
    <cellStyle name="”љ‘ђћ‚ђќќ›‰" xfId="48"/>
    <cellStyle name="„…ќ…†ќ›‰" xfId="49"/>
    <cellStyle name="„ђ’ђ" xfId="50"/>
    <cellStyle name="‡ђѓћ‹ћ‚ћљ1" xfId="51"/>
    <cellStyle name="‡ђѓћ‹ћ‚ћљ2" xfId="52"/>
    <cellStyle name="’ћѓћ‚›‰" xfId="53"/>
    <cellStyle name="br" xfId="1"/>
    <cellStyle name="br 2" xfId="38"/>
    <cellStyle name="col" xfId="2"/>
    <cellStyle name="col 2" xfId="39"/>
    <cellStyle name="ex68" xfId="44"/>
    <cellStyle name="ex69" xfId="45"/>
    <cellStyle name="st24" xfId="68"/>
    <cellStyle name="st32" xfId="69"/>
    <cellStyle name="style0" xfId="3"/>
    <cellStyle name="style0 2" xfId="70"/>
    <cellStyle name="td" xfId="4"/>
    <cellStyle name="td 2" xfId="71"/>
    <cellStyle name="tr" xfId="5"/>
    <cellStyle name="tr 2" xfId="40"/>
    <cellStyle name="xl21" xfId="6"/>
    <cellStyle name="xl21 2" xfId="72"/>
    <cellStyle name="xl22" xfId="7"/>
    <cellStyle name="xl22 2" xfId="73"/>
    <cellStyle name="xl23" xfId="8"/>
    <cellStyle name="xl23 2" xfId="74"/>
    <cellStyle name="xl24" xfId="9"/>
    <cellStyle name="xl24 2" xfId="75"/>
    <cellStyle name="xl25" xfId="10"/>
    <cellStyle name="xl25 2" xfId="76"/>
    <cellStyle name="xl26" xfId="11"/>
    <cellStyle name="xl26 2" xfId="77"/>
    <cellStyle name="xl27" xfId="12"/>
    <cellStyle name="xl27 2" xfId="79"/>
    <cellStyle name="xl28" xfId="13"/>
    <cellStyle name="xl28 2" xfId="80"/>
    <cellStyle name="xl29" xfId="14"/>
    <cellStyle name="xl29 2" xfId="81"/>
    <cellStyle name="xl30" xfId="15"/>
    <cellStyle name="xl30 2" xfId="83"/>
    <cellStyle name="xl31" xfId="16"/>
    <cellStyle name="xl31 2" xfId="84"/>
    <cellStyle name="xl32" xfId="17"/>
    <cellStyle name="xl32 2" xfId="85"/>
    <cellStyle name="xl33" xfId="18"/>
    <cellStyle name="xl33 2" xfId="86"/>
    <cellStyle name="xl34" xfId="19"/>
    <cellStyle name="xl34 2" xfId="87"/>
    <cellStyle name="xl35" xfId="20"/>
    <cellStyle name="xl35 2" xfId="88"/>
    <cellStyle name="xl36" xfId="21"/>
    <cellStyle name="xl36 2" xfId="89"/>
    <cellStyle name="xl37" xfId="22"/>
    <cellStyle name="xl37 2" xfId="90"/>
    <cellStyle name="xl38" xfId="23"/>
    <cellStyle name="xl38 2" xfId="35"/>
    <cellStyle name="xl38 2 2" xfId="91"/>
    <cellStyle name="xl39" xfId="24"/>
    <cellStyle name="xl39 2" xfId="92"/>
    <cellStyle name="xl40" xfId="25"/>
    <cellStyle name="xl41" xfId="26"/>
    <cellStyle name="xl42" xfId="27"/>
    <cellStyle name="xl43" xfId="28"/>
    <cellStyle name="xl43 2" xfId="41"/>
    <cellStyle name="xl44" xfId="29"/>
    <cellStyle name="xl44 2" xfId="42"/>
    <cellStyle name="xl45" xfId="30"/>
    <cellStyle name="xl45 2" xfId="36"/>
    <cellStyle name="xl46" xfId="31"/>
    <cellStyle name="xl46 2" xfId="37"/>
    <cellStyle name="xl47" xfId="32"/>
    <cellStyle name="Обычный" xfId="0" builtinId="0"/>
    <cellStyle name="Обычный 14" xfId="93"/>
    <cellStyle name="Обычный 2" xfId="33"/>
    <cellStyle name="Обычный 2 2" xfId="55"/>
    <cellStyle name="Обычный 2 2 2" xfId="96"/>
    <cellStyle name="Обычный 2 2 3" xfId="97"/>
    <cellStyle name="Обычный 2 2 4" xfId="95"/>
    <cellStyle name="Обычный 2 2 5" xfId="64"/>
    <cellStyle name="Обычный 2 3" xfId="57"/>
    <cellStyle name="Обычный 2 3 2" xfId="99"/>
    <cellStyle name="Обычный 2 3 3" xfId="100"/>
    <cellStyle name="Обычный 2 3 4" xfId="98"/>
    <cellStyle name="Обычный 2 4" xfId="101"/>
    <cellStyle name="Обычный 2 5" xfId="102"/>
    <cellStyle name="Обычный 2 6" xfId="94"/>
    <cellStyle name="Обычный 3" xfId="34"/>
    <cellStyle name="Обычный 3 2" xfId="103"/>
    <cellStyle name="Обычный 3 3" xfId="61"/>
    <cellStyle name="Обычный 4" xfId="56"/>
    <cellStyle name="Обычный 4 2" xfId="104"/>
    <cellStyle name="Обычный 5" xfId="46"/>
    <cellStyle name="Обычный 5 2" xfId="67"/>
    <cellStyle name="ТЕКСТ" xfId="105"/>
    <cellStyle name="Финансовый [0] 2" xfId="63"/>
    <cellStyle name="Финансовый [0] 2 2" xfId="43"/>
    <cellStyle name="Финансовый [0] 3" xfId="59"/>
    <cellStyle name="Финансовый 2" xfId="60"/>
    <cellStyle name="Финансовый 2 2" xfId="62"/>
    <cellStyle name="Финансовый 2 3" xfId="65"/>
    <cellStyle name="Финансовый 3" xfId="66"/>
    <cellStyle name="Финансовый 4" xfId="58"/>
    <cellStyle name="Финансовый 5" xfId="82"/>
    <cellStyle name="Финансовый 6" xfId="107"/>
    <cellStyle name="Финансовый 7" xfId="78"/>
    <cellStyle name="Финансовый 8" xfId="106"/>
    <cellStyle name="Џђћ–…ќ’ќ›‰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4"/>
  <sheetViews>
    <sheetView tabSelected="1" zoomScale="70" zoomScaleNormal="70" zoomScaleSheetLayoutView="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K25" sqref="GK25"/>
    </sheetView>
  </sheetViews>
  <sheetFormatPr defaultColWidth="14.28515625" defaultRowHeight="15" x14ac:dyDescent="0.2"/>
  <cols>
    <col min="1" max="1" width="24.7109375" style="3" customWidth="1"/>
    <col min="2" max="2" width="18.7109375" style="3" customWidth="1"/>
    <col min="3" max="3" width="17.140625" style="3" customWidth="1"/>
    <col min="4" max="4" width="17.28515625" style="3" customWidth="1"/>
    <col min="5" max="5" width="21.28515625" style="3" customWidth="1"/>
    <col min="6" max="6" width="19" style="3" customWidth="1"/>
    <col min="7" max="10" width="18.140625" style="3" customWidth="1"/>
    <col min="11" max="11" width="19.140625" style="3" customWidth="1"/>
    <col min="12" max="12" width="16.7109375" style="3" customWidth="1"/>
    <col min="13" max="13" width="18.42578125" style="3" customWidth="1"/>
    <col min="14" max="15" width="17.28515625" style="23" bestFit="1" customWidth="1"/>
    <col min="16" max="16" width="15.7109375" style="23" customWidth="1"/>
    <col min="17" max="17" width="17.28515625" style="23" bestFit="1" customWidth="1"/>
    <col min="18" max="19" width="17" style="23" customWidth="1"/>
    <col min="20" max="20" width="16.140625" style="23" customWidth="1"/>
    <col min="21" max="21" width="13.85546875" style="23" customWidth="1"/>
    <col min="22" max="22" width="15.7109375" style="23" customWidth="1"/>
    <col min="23" max="24" width="15.140625" style="32" customWidth="1"/>
    <col min="25" max="25" width="15.28515625" style="32" customWidth="1"/>
    <col min="26" max="26" width="17.5703125" style="32" customWidth="1"/>
    <col min="27" max="27" width="16.28515625" style="32" customWidth="1"/>
    <col min="28" max="34" width="15.28515625" style="32" customWidth="1"/>
    <col min="35" max="35" width="19.42578125" style="32" customWidth="1"/>
    <col min="36" max="36" width="17.5703125" style="32" customWidth="1"/>
    <col min="37" max="46" width="16.85546875" style="32" customWidth="1"/>
    <col min="47" max="47" width="17.5703125" style="32" customWidth="1"/>
    <col min="48" max="49" width="16.85546875" style="32" customWidth="1"/>
    <col min="50" max="50" width="18.28515625" style="3" customWidth="1"/>
    <col min="51" max="51" width="17.28515625" style="3" customWidth="1"/>
    <col min="52" max="52" width="14.42578125" style="3" customWidth="1"/>
    <col min="53" max="53" width="18.140625" style="3" customWidth="1"/>
    <col min="54" max="54" width="17.140625" style="3" customWidth="1"/>
    <col min="55" max="55" width="14.42578125" style="3" customWidth="1"/>
    <col min="56" max="56" width="17" style="3" customWidth="1"/>
    <col min="57" max="57" width="16.28515625" style="3" customWidth="1"/>
    <col min="58" max="58" width="14.42578125" style="3" customWidth="1"/>
    <col min="59" max="59" width="18.85546875" style="3" customWidth="1"/>
    <col min="60" max="60" width="15.85546875" style="3" customWidth="1"/>
    <col min="61" max="61" width="14.42578125" style="3" customWidth="1"/>
    <col min="62" max="62" width="16.5703125" style="3" customWidth="1"/>
    <col min="63" max="64" width="14.42578125" style="3" customWidth="1"/>
    <col min="65" max="65" width="17.140625" style="3" customWidth="1"/>
    <col min="66" max="66" width="16.85546875" style="3" customWidth="1"/>
    <col min="67" max="67" width="14.42578125" style="3" customWidth="1"/>
    <col min="68" max="68" width="18.7109375" style="3" customWidth="1"/>
    <col min="69" max="69" width="17.7109375" style="3" customWidth="1"/>
    <col min="70" max="70" width="14.42578125" style="3" customWidth="1"/>
    <col min="71" max="71" width="19.28515625" style="3" customWidth="1"/>
    <col min="72" max="72" width="17.28515625" style="3" customWidth="1"/>
    <col min="73" max="73" width="14.42578125" style="3" customWidth="1"/>
    <col min="74" max="74" width="17.5703125" style="3" customWidth="1"/>
    <col min="75" max="75" width="16" style="3" customWidth="1"/>
    <col min="76" max="76" width="14.42578125" style="3" customWidth="1"/>
    <col min="77" max="77" width="18.5703125" style="3" customWidth="1"/>
    <col min="78" max="78" width="15.42578125" style="3" customWidth="1"/>
    <col min="79" max="79" width="14.42578125" style="3" customWidth="1"/>
    <col min="80" max="80" width="21.5703125" style="3" customWidth="1"/>
    <col min="81" max="81" width="17.5703125" style="3" customWidth="1"/>
    <col min="82" max="85" width="17" style="3" customWidth="1"/>
    <col min="86" max="86" width="19.28515625" style="3" customWidth="1"/>
    <col min="87" max="89" width="17" style="3" customWidth="1"/>
    <col min="90" max="90" width="15.42578125" style="3" customWidth="1"/>
    <col min="91" max="94" width="17" style="3" customWidth="1"/>
    <col min="95" max="95" width="17.28515625" style="23" customWidth="1"/>
    <col min="96" max="96" width="15.28515625" style="23" customWidth="1"/>
    <col min="97" max="97" width="14.140625" style="23" customWidth="1"/>
    <col min="98" max="98" width="17.140625" style="23" customWidth="1"/>
    <col min="99" max="99" width="14.140625" style="23" customWidth="1"/>
    <col min="100" max="103" width="14.7109375" style="23" customWidth="1"/>
    <col min="104" max="104" width="18.140625" style="23" customWidth="1"/>
    <col min="105" max="105" width="15.5703125" style="23" customWidth="1"/>
    <col min="106" max="106" width="14.7109375" style="23" customWidth="1"/>
    <col min="107" max="107" width="22.42578125" style="23" customWidth="1"/>
    <col min="108" max="108" width="17.42578125" style="23" customWidth="1"/>
    <col min="109" max="109" width="14.7109375" style="23" customWidth="1"/>
    <col min="110" max="110" width="16.5703125" style="23" customWidth="1"/>
    <col min="111" max="111" width="15.7109375" style="23" customWidth="1"/>
    <col min="112" max="115" width="14.7109375" style="23" customWidth="1"/>
    <col min="116" max="116" width="17" style="23" customWidth="1"/>
    <col min="117" max="117" width="17.5703125" style="23" customWidth="1"/>
    <col min="118" max="121" width="14.7109375" style="23" customWidth="1"/>
    <col min="122" max="122" width="17.5703125" style="23" customWidth="1"/>
    <col min="123" max="124" width="14.7109375" style="23" customWidth="1"/>
    <col min="125" max="125" width="16.28515625" style="23" customWidth="1"/>
    <col min="126" max="126" width="15.7109375" style="23" customWidth="1"/>
    <col min="127" max="130" width="14.7109375" style="23" customWidth="1"/>
    <col min="131" max="131" width="18.85546875" style="23" customWidth="1"/>
    <col min="132" max="133" width="14.7109375" style="23" customWidth="1"/>
    <col min="134" max="134" width="18.42578125" style="23" customWidth="1"/>
    <col min="135" max="135" width="17.5703125" style="23" customWidth="1"/>
    <col min="136" max="142" width="14.7109375" style="23" customWidth="1"/>
    <col min="143" max="143" width="18.5703125" style="23" customWidth="1"/>
    <col min="144" max="144" width="17" style="23" customWidth="1"/>
    <col min="145" max="148" width="14.7109375" style="23" customWidth="1"/>
    <col min="149" max="149" width="17.7109375" style="23" customWidth="1"/>
    <col min="150" max="150" width="15.7109375" style="23" customWidth="1"/>
    <col min="151" max="160" width="16.5703125" style="23" customWidth="1"/>
    <col min="161" max="161" width="18.140625" style="3" customWidth="1"/>
    <col min="162" max="162" width="17.7109375" style="3" customWidth="1"/>
    <col min="163" max="163" width="14.28515625" style="3" customWidth="1"/>
    <col min="164" max="164" width="17.42578125" style="3" customWidth="1"/>
    <col min="165" max="165" width="16.28515625" style="3" customWidth="1"/>
    <col min="166" max="166" width="14.28515625" style="3" customWidth="1"/>
    <col min="167" max="167" width="17.28515625" style="3" customWidth="1"/>
    <col min="168" max="168" width="16.28515625" style="3" customWidth="1"/>
    <col min="169" max="169" width="14.28515625" style="3" customWidth="1"/>
    <col min="170" max="170" width="18.42578125" style="3" customWidth="1"/>
    <col min="171" max="172" width="14.28515625" style="3" customWidth="1"/>
    <col min="173" max="173" width="16.5703125" style="23" customWidth="1"/>
    <col min="174" max="175" width="14.28515625" style="23" customWidth="1"/>
    <col min="176" max="176" width="16.5703125" style="23" customWidth="1"/>
    <col min="177" max="178" width="14.28515625" style="23" customWidth="1"/>
    <col min="179" max="179" width="17.140625" style="23" customWidth="1"/>
    <col min="180" max="181" width="14.28515625" style="23" customWidth="1"/>
    <col min="182" max="182" width="17.7109375" style="23" customWidth="1"/>
    <col min="183" max="184" width="14.28515625" style="23" customWidth="1"/>
    <col min="185" max="185" width="17.5703125" style="23" customWidth="1"/>
    <col min="186" max="186" width="16.5703125" style="23" customWidth="1"/>
    <col min="187" max="187" width="14.28515625" style="23" customWidth="1"/>
    <col min="188" max="188" width="19.5703125" style="23" customWidth="1"/>
    <col min="189" max="190" width="14.28515625" style="23" customWidth="1"/>
    <col min="191" max="193" width="23.5703125" style="3" customWidth="1"/>
    <col min="194" max="194" width="17.5703125" style="3" customWidth="1"/>
    <col min="195" max="16384" width="14.28515625" style="3"/>
  </cols>
  <sheetData>
    <row r="1" spans="1:195" s="5" customFormat="1" ht="31.5" customHeight="1" x14ac:dyDescent="0.2">
      <c r="A1" s="15"/>
      <c r="B1" s="37" t="s">
        <v>95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0"/>
      <c r="O1" s="20"/>
      <c r="P1" s="20"/>
      <c r="Q1" s="20"/>
      <c r="R1" s="20"/>
      <c r="S1" s="20"/>
      <c r="T1" s="20"/>
      <c r="U1" s="20"/>
      <c r="V1" s="2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15"/>
      <c r="GJ1" s="15"/>
      <c r="GK1" s="15"/>
      <c r="GL1" s="1"/>
      <c r="GM1" s="1"/>
    </row>
    <row r="2" spans="1:195" s="6" customFormat="1" ht="216.75" customHeight="1" x14ac:dyDescent="0.2">
      <c r="A2" s="41" t="s">
        <v>26</v>
      </c>
      <c r="B2" s="38" t="s">
        <v>94</v>
      </c>
      <c r="C2" s="39"/>
      <c r="D2" s="40"/>
      <c r="E2" s="38" t="s">
        <v>32</v>
      </c>
      <c r="F2" s="39"/>
      <c r="G2" s="40"/>
      <c r="H2" s="38" t="s">
        <v>96</v>
      </c>
      <c r="I2" s="39"/>
      <c r="J2" s="40"/>
      <c r="K2" s="38" t="s">
        <v>73</v>
      </c>
      <c r="L2" s="39"/>
      <c r="M2" s="40"/>
      <c r="N2" s="38" t="s">
        <v>44</v>
      </c>
      <c r="O2" s="39"/>
      <c r="P2" s="40"/>
      <c r="Q2" s="38" t="s">
        <v>45</v>
      </c>
      <c r="R2" s="39"/>
      <c r="S2" s="40"/>
      <c r="T2" s="38" t="s">
        <v>42</v>
      </c>
      <c r="U2" s="39"/>
      <c r="V2" s="40"/>
      <c r="W2" s="38" t="s">
        <v>90</v>
      </c>
      <c r="X2" s="39"/>
      <c r="Y2" s="40"/>
      <c r="Z2" s="38" t="s">
        <v>91</v>
      </c>
      <c r="AA2" s="39"/>
      <c r="AB2" s="40"/>
      <c r="AC2" s="38" t="s">
        <v>41</v>
      </c>
      <c r="AD2" s="39"/>
      <c r="AE2" s="40"/>
      <c r="AF2" s="38" t="s">
        <v>72</v>
      </c>
      <c r="AG2" s="39"/>
      <c r="AH2" s="40"/>
      <c r="AI2" s="38" t="s">
        <v>67</v>
      </c>
      <c r="AJ2" s="39"/>
      <c r="AK2" s="40"/>
      <c r="AL2" s="38" t="s">
        <v>92</v>
      </c>
      <c r="AM2" s="39"/>
      <c r="AN2" s="40"/>
      <c r="AO2" s="38" t="s">
        <v>93</v>
      </c>
      <c r="AP2" s="39"/>
      <c r="AQ2" s="40"/>
      <c r="AR2" s="38" t="s">
        <v>57</v>
      </c>
      <c r="AS2" s="39"/>
      <c r="AT2" s="40"/>
      <c r="AU2" s="38" t="s">
        <v>49</v>
      </c>
      <c r="AV2" s="39"/>
      <c r="AW2" s="40"/>
      <c r="AX2" s="38" t="s">
        <v>88</v>
      </c>
      <c r="AY2" s="39"/>
      <c r="AZ2" s="40"/>
      <c r="BA2" s="38" t="s">
        <v>37</v>
      </c>
      <c r="BB2" s="39"/>
      <c r="BC2" s="40"/>
      <c r="BD2" s="38" t="s">
        <v>74</v>
      </c>
      <c r="BE2" s="39"/>
      <c r="BF2" s="40"/>
      <c r="BG2" s="38" t="s">
        <v>75</v>
      </c>
      <c r="BH2" s="39"/>
      <c r="BI2" s="40"/>
      <c r="BJ2" s="38" t="s">
        <v>64</v>
      </c>
      <c r="BK2" s="39"/>
      <c r="BL2" s="40"/>
      <c r="BM2" s="38" t="s">
        <v>36</v>
      </c>
      <c r="BN2" s="39"/>
      <c r="BO2" s="40"/>
      <c r="BP2" s="38" t="s">
        <v>60</v>
      </c>
      <c r="BQ2" s="39"/>
      <c r="BR2" s="40"/>
      <c r="BS2" s="38" t="s">
        <v>48</v>
      </c>
      <c r="BT2" s="39"/>
      <c r="BU2" s="40"/>
      <c r="BV2" s="38" t="s">
        <v>61</v>
      </c>
      <c r="BW2" s="39"/>
      <c r="BX2" s="40"/>
      <c r="BY2" s="38" t="s">
        <v>65</v>
      </c>
      <c r="BZ2" s="39"/>
      <c r="CA2" s="40"/>
      <c r="CB2" s="38" t="s">
        <v>70</v>
      </c>
      <c r="CC2" s="39"/>
      <c r="CD2" s="40"/>
      <c r="CE2" s="38" t="s">
        <v>62</v>
      </c>
      <c r="CF2" s="39"/>
      <c r="CG2" s="40"/>
      <c r="CH2" s="38" t="s">
        <v>47</v>
      </c>
      <c r="CI2" s="39"/>
      <c r="CJ2" s="40"/>
      <c r="CK2" s="38" t="s">
        <v>46</v>
      </c>
      <c r="CL2" s="39"/>
      <c r="CM2" s="40"/>
      <c r="CN2" s="38" t="s">
        <v>63</v>
      </c>
      <c r="CO2" s="39"/>
      <c r="CP2" s="40"/>
      <c r="CQ2" s="38" t="s">
        <v>33</v>
      </c>
      <c r="CR2" s="39"/>
      <c r="CS2" s="40"/>
      <c r="CT2" s="38" t="s">
        <v>34</v>
      </c>
      <c r="CU2" s="39"/>
      <c r="CV2" s="40"/>
      <c r="CW2" s="38" t="s">
        <v>77</v>
      </c>
      <c r="CX2" s="39"/>
      <c r="CY2" s="40"/>
      <c r="CZ2" s="38" t="s">
        <v>87</v>
      </c>
      <c r="DA2" s="39"/>
      <c r="DB2" s="40"/>
      <c r="DC2" s="38" t="s">
        <v>78</v>
      </c>
      <c r="DD2" s="39"/>
      <c r="DE2" s="40"/>
      <c r="DF2" s="38" t="s">
        <v>76</v>
      </c>
      <c r="DG2" s="39"/>
      <c r="DH2" s="40"/>
      <c r="DI2" s="38" t="s">
        <v>83</v>
      </c>
      <c r="DJ2" s="39"/>
      <c r="DK2" s="40"/>
      <c r="DL2" s="38" t="s">
        <v>82</v>
      </c>
      <c r="DM2" s="39"/>
      <c r="DN2" s="40"/>
      <c r="DO2" s="38" t="s">
        <v>39</v>
      </c>
      <c r="DP2" s="39"/>
      <c r="DQ2" s="40"/>
      <c r="DR2" s="38" t="s">
        <v>40</v>
      </c>
      <c r="DS2" s="39"/>
      <c r="DT2" s="40"/>
      <c r="DU2" s="38" t="s">
        <v>51</v>
      </c>
      <c r="DV2" s="39"/>
      <c r="DW2" s="40"/>
      <c r="DX2" s="38" t="s">
        <v>52</v>
      </c>
      <c r="DY2" s="39"/>
      <c r="DZ2" s="40"/>
      <c r="EA2" s="38" t="s">
        <v>84</v>
      </c>
      <c r="EB2" s="39"/>
      <c r="EC2" s="40"/>
      <c r="ED2" s="38" t="s">
        <v>85</v>
      </c>
      <c r="EE2" s="39"/>
      <c r="EF2" s="40"/>
      <c r="EG2" s="38" t="s">
        <v>58</v>
      </c>
      <c r="EH2" s="39"/>
      <c r="EI2" s="40"/>
      <c r="EJ2" s="38" t="s">
        <v>59</v>
      </c>
      <c r="EK2" s="39"/>
      <c r="EL2" s="40"/>
      <c r="EM2" s="38" t="s">
        <v>56</v>
      </c>
      <c r="EN2" s="39"/>
      <c r="EO2" s="40"/>
      <c r="EP2" s="38" t="s">
        <v>53</v>
      </c>
      <c r="EQ2" s="39"/>
      <c r="ER2" s="40"/>
      <c r="ES2" s="38" t="s">
        <v>80</v>
      </c>
      <c r="ET2" s="39"/>
      <c r="EU2" s="40"/>
      <c r="EV2" s="38" t="s">
        <v>89</v>
      </c>
      <c r="EW2" s="39"/>
      <c r="EX2" s="40"/>
      <c r="EY2" s="38" t="s">
        <v>54</v>
      </c>
      <c r="EZ2" s="39"/>
      <c r="FA2" s="40"/>
      <c r="FB2" s="38" t="s">
        <v>71</v>
      </c>
      <c r="FC2" s="39"/>
      <c r="FD2" s="40"/>
      <c r="FE2" s="38" t="s">
        <v>86</v>
      </c>
      <c r="FF2" s="39"/>
      <c r="FG2" s="40"/>
      <c r="FH2" s="38" t="s">
        <v>79</v>
      </c>
      <c r="FI2" s="39"/>
      <c r="FJ2" s="40"/>
      <c r="FK2" s="38" t="s">
        <v>55</v>
      </c>
      <c r="FL2" s="39"/>
      <c r="FM2" s="40"/>
      <c r="FN2" s="38" t="s">
        <v>66</v>
      </c>
      <c r="FO2" s="39"/>
      <c r="FP2" s="40"/>
      <c r="FQ2" s="38" t="s">
        <v>43</v>
      </c>
      <c r="FR2" s="39"/>
      <c r="FS2" s="40"/>
      <c r="FT2" s="38" t="s">
        <v>81</v>
      </c>
      <c r="FU2" s="39"/>
      <c r="FV2" s="40"/>
      <c r="FW2" s="38" t="s">
        <v>38</v>
      </c>
      <c r="FX2" s="39"/>
      <c r="FY2" s="40"/>
      <c r="FZ2" s="38" t="s">
        <v>50</v>
      </c>
      <c r="GA2" s="39"/>
      <c r="GB2" s="40"/>
      <c r="GC2" s="38" t="s">
        <v>68</v>
      </c>
      <c r="GD2" s="39"/>
      <c r="GE2" s="40"/>
      <c r="GF2" s="38" t="s">
        <v>69</v>
      </c>
      <c r="GG2" s="39"/>
      <c r="GH2" s="40"/>
      <c r="GI2" s="42" t="s">
        <v>31</v>
      </c>
      <c r="GJ2" s="43"/>
      <c r="GK2" s="44"/>
    </row>
    <row r="3" spans="1:195" s="6" customFormat="1" ht="46.9" customHeight="1" x14ac:dyDescent="0.2">
      <c r="A3" s="41"/>
      <c r="B3" s="17" t="s">
        <v>0</v>
      </c>
      <c r="C3" s="17" t="s">
        <v>1</v>
      </c>
      <c r="D3" s="17" t="s">
        <v>27</v>
      </c>
      <c r="E3" s="17" t="s">
        <v>0</v>
      </c>
      <c r="F3" s="17" t="s">
        <v>1</v>
      </c>
      <c r="G3" s="17" t="s">
        <v>27</v>
      </c>
      <c r="H3" s="17" t="s">
        <v>0</v>
      </c>
      <c r="I3" s="17" t="s">
        <v>1</v>
      </c>
      <c r="J3" s="17" t="s">
        <v>27</v>
      </c>
      <c r="K3" s="17" t="s">
        <v>0</v>
      </c>
      <c r="L3" s="17" t="s">
        <v>1</v>
      </c>
      <c r="M3" s="17" t="s">
        <v>27</v>
      </c>
      <c r="N3" s="17" t="s">
        <v>0</v>
      </c>
      <c r="O3" s="17" t="s">
        <v>1</v>
      </c>
      <c r="P3" s="17" t="s">
        <v>27</v>
      </c>
      <c r="Q3" s="17" t="s">
        <v>0</v>
      </c>
      <c r="R3" s="17" t="s">
        <v>1</v>
      </c>
      <c r="S3" s="17" t="s">
        <v>27</v>
      </c>
      <c r="T3" s="17" t="s">
        <v>0</v>
      </c>
      <c r="U3" s="17" t="s">
        <v>1</v>
      </c>
      <c r="V3" s="17" t="s">
        <v>27</v>
      </c>
      <c r="W3" s="28" t="s">
        <v>0</v>
      </c>
      <c r="X3" s="28" t="s">
        <v>1</v>
      </c>
      <c r="Y3" s="28" t="s">
        <v>27</v>
      </c>
      <c r="Z3" s="17" t="s">
        <v>0</v>
      </c>
      <c r="AA3" s="17" t="s">
        <v>1</v>
      </c>
      <c r="AB3" s="17" t="s">
        <v>27</v>
      </c>
      <c r="AC3" s="17" t="s">
        <v>0</v>
      </c>
      <c r="AD3" s="17" t="s">
        <v>1</v>
      </c>
      <c r="AE3" s="17" t="s">
        <v>27</v>
      </c>
      <c r="AF3" s="17" t="s">
        <v>0</v>
      </c>
      <c r="AG3" s="17" t="s">
        <v>1</v>
      </c>
      <c r="AH3" s="17" t="s">
        <v>27</v>
      </c>
      <c r="AI3" s="17" t="s">
        <v>0</v>
      </c>
      <c r="AJ3" s="17" t="s">
        <v>1</v>
      </c>
      <c r="AK3" s="17" t="s">
        <v>27</v>
      </c>
      <c r="AL3" s="17" t="s">
        <v>0</v>
      </c>
      <c r="AM3" s="17" t="s">
        <v>1</v>
      </c>
      <c r="AN3" s="17" t="s">
        <v>27</v>
      </c>
      <c r="AO3" s="17" t="s">
        <v>0</v>
      </c>
      <c r="AP3" s="17" t="s">
        <v>1</v>
      </c>
      <c r="AQ3" s="17" t="s">
        <v>27</v>
      </c>
      <c r="AR3" s="17" t="s">
        <v>0</v>
      </c>
      <c r="AS3" s="17" t="s">
        <v>1</v>
      </c>
      <c r="AT3" s="17" t="s">
        <v>27</v>
      </c>
      <c r="AU3" s="17" t="s">
        <v>0</v>
      </c>
      <c r="AV3" s="17" t="s">
        <v>1</v>
      </c>
      <c r="AW3" s="17" t="s">
        <v>27</v>
      </c>
      <c r="AX3" s="17" t="s">
        <v>0</v>
      </c>
      <c r="AY3" s="17" t="s">
        <v>1</v>
      </c>
      <c r="AZ3" s="17" t="s">
        <v>27</v>
      </c>
      <c r="BA3" s="17" t="s">
        <v>0</v>
      </c>
      <c r="BB3" s="17" t="s">
        <v>1</v>
      </c>
      <c r="BC3" s="17" t="s">
        <v>27</v>
      </c>
      <c r="BD3" s="17" t="s">
        <v>0</v>
      </c>
      <c r="BE3" s="17" t="s">
        <v>1</v>
      </c>
      <c r="BF3" s="17" t="s">
        <v>27</v>
      </c>
      <c r="BG3" s="17" t="s">
        <v>0</v>
      </c>
      <c r="BH3" s="17" t="s">
        <v>1</v>
      </c>
      <c r="BI3" s="17" t="s">
        <v>27</v>
      </c>
      <c r="BJ3" s="17" t="s">
        <v>0</v>
      </c>
      <c r="BK3" s="17" t="s">
        <v>1</v>
      </c>
      <c r="BL3" s="17" t="s">
        <v>27</v>
      </c>
      <c r="BM3" s="17" t="s">
        <v>0</v>
      </c>
      <c r="BN3" s="17" t="s">
        <v>1</v>
      </c>
      <c r="BO3" s="17" t="s">
        <v>27</v>
      </c>
      <c r="BP3" s="17" t="s">
        <v>0</v>
      </c>
      <c r="BQ3" s="17" t="s">
        <v>1</v>
      </c>
      <c r="BR3" s="17" t="s">
        <v>27</v>
      </c>
      <c r="BS3" s="17" t="s">
        <v>0</v>
      </c>
      <c r="BT3" s="17" t="s">
        <v>1</v>
      </c>
      <c r="BU3" s="17" t="s">
        <v>27</v>
      </c>
      <c r="BV3" s="17" t="s">
        <v>0</v>
      </c>
      <c r="BW3" s="17" t="s">
        <v>1</v>
      </c>
      <c r="BX3" s="17" t="s">
        <v>27</v>
      </c>
      <c r="BY3" s="17" t="s">
        <v>0</v>
      </c>
      <c r="BZ3" s="17" t="s">
        <v>1</v>
      </c>
      <c r="CA3" s="17" t="s">
        <v>27</v>
      </c>
      <c r="CB3" s="17" t="s">
        <v>0</v>
      </c>
      <c r="CC3" s="17" t="s">
        <v>1</v>
      </c>
      <c r="CD3" s="17" t="s">
        <v>27</v>
      </c>
      <c r="CE3" s="17" t="s">
        <v>0</v>
      </c>
      <c r="CF3" s="17" t="s">
        <v>1</v>
      </c>
      <c r="CG3" s="17" t="s">
        <v>27</v>
      </c>
      <c r="CH3" s="17" t="s">
        <v>0</v>
      </c>
      <c r="CI3" s="17" t="s">
        <v>1</v>
      </c>
      <c r="CJ3" s="17" t="s">
        <v>27</v>
      </c>
      <c r="CK3" s="17" t="s">
        <v>0</v>
      </c>
      <c r="CL3" s="17" t="s">
        <v>1</v>
      </c>
      <c r="CM3" s="17" t="s">
        <v>27</v>
      </c>
      <c r="CN3" s="17" t="s">
        <v>0</v>
      </c>
      <c r="CO3" s="17" t="s">
        <v>1</v>
      </c>
      <c r="CP3" s="17" t="s">
        <v>27</v>
      </c>
      <c r="CQ3" s="17" t="s">
        <v>0</v>
      </c>
      <c r="CR3" s="17" t="s">
        <v>1</v>
      </c>
      <c r="CS3" s="17" t="s">
        <v>27</v>
      </c>
      <c r="CT3" s="17" t="s">
        <v>0</v>
      </c>
      <c r="CU3" s="17" t="s">
        <v>1</v>
      </c>
      <c r="CV3" s="17" t="s">
        <v>27</v>
      </c>
      <c r="CW3" s="17" t="s">
        <v>0</v>
      </c>
      <c r="CX3" s="17" t="s">
        <v>1</v>
      </c>
      <c r="CY3" s="17" t="s">
        <v>27</v>
      </c>
      <c r="CZ3" s="17" t="s">
        <v>0</v>
      </c>
      <c r="DA3" s="17" t="s">
        <v>1</v>
      </c>
      <c r="DB3" s="17" t="s">
        <v>27</v>
      </c>
      <c r="DC3" s="17" t="s">
        <v>0</v>
      </c>
      <c r="DD3" s="17" t="s">
        <v>1</v>
      </c>
      <c r="DE3" s="17" t="s">
        <v>27</v>
      </c>
      <c r="DF3" s="17" t="s">
        <v>0</v>
      </c>
      <c r="DG3" s="17" t="s">
        <v>1</v>
      </c>
      <c r="DH3" s="17" t="s">
        <v>27</v>
      </c>
      <c r="DI3" s="17" t="s">
        <v>0</v>
      </c>
      <c r="DJ3" s="17" t="s">
        <v>1</v>
      </c>
      <c r="DK3" s="17" t="s">
        <v>27</v>
      </c>
      <c r="DL3" s="17" t="s">
        <v>0</v>
      </c>
      <c r="DM3" s="17" t="s">
        <v>1</v>
      </c>
      <c r="DN3" s="17" t="s">
        <v>27</v>
      </c>
      <c r="DO3" s="17" t="s">
        <v>0</v>
      </c>
      <c r="DP3" s="17" t="s">
        <v>1</v>
      </c>
      <c r="DQ3" s="17" t="s">
        <v>27</v>
      </c>
      <c r="DR3" s="17" t="s">
        <v>0</v>
      </c>
      <c r="DS3" s="17" t="s">
        <v>1</v>
      </c>
      <c r="DT3" s="17" t="s">
        <v>27</v>
      </c>
      <c r="DU3" s="17" t="s">
        <v>0</v>
      </c>
      <c r="DV3" s="17" t="s">
        <v>1</v>
      </c>
      <c r="DW3" s="17" t="s">
        <v>27</v>
      </c>
      <c r="DX3" s="17" t="s">
        <v>0</v>
      </c>
      <c r="DY3" s="17" t="s">
        <v>1</v>
      </c>
      <c r="DZ3" s="17" t="s">
        <v>27</v>
      </c>
      <c r="EA3" s="17" t="s">
        <v>0</v>
      </c>
      <c r="EB3" s="17" t="s">
        <v>1</v>
      </c>
      <c r="EC3" s="17" t="s">
        <v>27</v>
      </c>
      <c r="ED3" s="17" t="s">
        <v>0</v>
      </c>
      <c r="EE3" s="17" t="s">
        <v>1</v>
      </c>
      <c r="EF3" s="17" t="s">
        <v>27</v>
      </c>
      <c r="EG3" s="17" t="s">
        <v>0</v>
      </c>
      <c r="EH3" s="17" t="s">
        <v>1</v>
      </c>
      <c r="EI3" s="17" t="s">
        <v>27</v>
      </c>
      <c r="EJ3" s="17" t="s">
        <v>0</v>
      </c>
      <c r="EK3" s="17" t="s">
        <v>1</v>
      </c>
      <c r="EL3" s="17" t="s">
        <v>27</v>
      </c>
      <c r="EM3" s="17" t="s">
        <v>0</v>
      </c>
      <c r="EN3" s="17" t="s">
        <v>1</v>
      </c>
      <c r="EO3" s="17" t="s">
        <v>27</v>
      </c>
      <c r="EP3" s="17" t="s">
        <v>0</v>
      </c>
      <c r="EQ3" s="17" t="s">
        <v>1</v>
      </c>
      <c r="ER3" s="17" t="s">
        <v>27</v>
      </c>
      <c r="ES3" s="17" t="s">
        <v>0</v>
      </c>
      <c r="ET3" s="17" t="s">
        <v>1</v>
      </c>
      <c r="EU3" s="17" t="s">
        <v>27</v>
      </c>
      <c r="EV3" s="17" t="s">
        <v>0</v>
      </c>
      <c r="EW3" s="17" t="s">
        <v>1</v>
      </c>
      <c r="EX3" s="17" t="s">
        <v>27</v>
      </c>
      <c r="EY3" s="17" t="s">
        <v>0</v>
      </c>
      <c r="EZ3" s="17" t="s">
        <v>1</v>
      </c>
      <c r="FA3" s="17" t="s">
        <v>27</v>
      </c>
      <c r="FB3" s="17" t="s">
        <v>0</v>
      </c>
      <c r="FC3" s="17" t="s">
        <v>1</v>
      </c>
      <c r="FD3" s="17" t="s">
        <v>27</v>
      </c>
      <c r="FE3" s="17" t="s">
        <v>0</v>
      </c>
      <c r="FF3" s="17" t="s">
        <v>1</v>
      </c>
      <c r="FG3" s="17" t="s">
        <v>27</v>
      </c>
      <c r="FH3" s="17" t="s">
        <v>0</v>
      </c>
      <c r="FI3" s="17" t="s">
        <v>1</v>
      </c>
      <c r="FJ3" s="17" t="s">
        <v>27</v>
      </c>
      <c r="FK3" s="17" t="s">
        <v>0</v>
      </c>
      <c r="FL3" s="17" t="s">
        <v>1</v>
      </c>
      <c r="FM3" s="17" t="s">
        <v>27</v>
      </c>
      <c r="FN3" s="17" t="s">
        <v>0</v>
      </c>
      <c r="FO3" s="17" t="s">
        <v>1</v>
      </c>
      <c r="FP3" s="17" t="s">
        <v>27</v>
      </c>
      <c r="FQ3" s="17" t="s">
        <v>0</v>
      </c>
      <c r="FR3" s="17" t="s">
        <v>1</v>
      </c>
      <c r="FS3" s="17" t="s">
        <v>27</v>
      </c>
      <c r="FT3" s="17" t="s">
        <v>0</v>
      </c>
      <c r="FU3" s="17" t="s">
        <v>1</v>
      </c>
      <c r="FV3" s="17" t="s">
        <v>27</v>
      </c>
      <c r="FW3" s="17" t="s">
        <v>0</v>
      </c>
      <c r="FX3" s="17" t="s">
        <v>1</v>
      </c>
      <c r="FY3" s="17" t="s">
        <v>27</v>
      </c>
      <c r="FZ3" s="17" t="s">
        <v>0</v>
      </c>
      <c r="GA3" s="17" t="s">
        <v>1</v>
      </c>
      <c r="GB3" s="17" t="s">
        <v>27</v>
      </c>
      <c r="GC3" s="17" t="s">
        <v>0</v>
      </c>
      <c r="GD3" s="17" t="s">
        <v>1</v>
      </c>
      <c r="GE3" s="17" t="s">
        <v>27</v>
      </c>
      <c r="GF3" s="17" t="s">
        <v>0</v>
      </c>
      <c r="GG3" s="17" t="s">
        <v>1</v>
      </c>
      <c r="GH3" s="17" t="s">
        <v>27</v>
      </c>
      <c r="GI3" s="11" t="s">
        <v>0</v>
      </c>
      <c r="GJ3" s="11" t="s">
        <v>1</v>
      </c>
      <c r="GK3" s="11" t="s">
        <v>27</v>
      </c>
    </row>
    <row r="4" spans="1:195" ht="15.75" x14ac:dyDescent="0.25">
      <c r="A4" s="12" t="s">
        <v>2</v>
      </c>
      <c r="B4" s="19">
        <v>5618742.6200000001</v>
      </c>
      <c r="C4" s="19">
        <v>3759601.97</v>
      </c>
      <c r="D4" s="19">
        <f>IF(B4=0,0,C4/B4)*100</f>
        <v>66.911802591164076</v>
      </c>
      <c r="E4" s="18"/>
      <c r="F4" s="18"/>
      <c r="G4" s="19">
        <f>IF(E4=0,0,F4/E4)*100</f>
        <v>0</v>
      </c>
      <c r="H4" s="18"/>
      <c r="I4" s="18"/>
      <c r="J4" s="19">
        <f>IF(H4=0,0,I4/H4)*100</f>
        <v>0</v>
      </c>
      <c r="K4" s="18"/>
      <c r="L4" s="18"/>
      <c r="M4" s="19">
        <f>IF(K4=0,0,L4/K4)*100</f>
        <v>0</v>
      </c>
      <c r="N4" s="18"/>
      <c r="O4" s="18"/>
      <c r="P4" s="18">
        <f>IF(N4=0,0,O4/N4)*100</f>
        <v>0</v>
      </c>
      <c r="Q4" s="18"/>
      <c r="R4" s="18"/>
      <c r="S4" s="18">
        <f>IF(Q4=0,0,R4/Q4)*100</f>
        <v>0</v>
      </c>
      <c r="T4" s="18"/>
      <c r="U4" s="18"/>
      <c r="V4" s="19">
        <f>IF(T4=0,0,U4/T4)*100</f>
        <v>0</v>
      </c>
      <c r="W4" s="29"/>
      <c r="X4" s="29"/>
      <c r="Y4" s="19">
        <f>IF(W4=0,0,X4/W4)*100</f>
        <v>0</v>
      </c>
      <c r="Z4" s="29"/>
      <c r="AA4" s="29"/>
      <c r="AB4" s="19">
        <f>IF(Z4=0,0,AA4/Z4)*100</f>
        <v>0</v>
      </c>
      <c r="AC4" s="19"/>
      <c r="AD4" s="19"/>
      <c r="AE4" s="19">
        <v>0</v>
      </c>
      <c r="AF4" s="19"/>
      <c r="AG4" s="19"/>
      <c r="AH4" s="19">
        <f>IF(AF4=0,0,AG4/AF4)*100</f>
        <v>0</v>
      </c>
      <c r="AI4" s="19">
        <v>5788702.7999999998</v>
      </c>
      <c r="AJ4" s="19">
        <v>3033511.6</v>
      </c>
      <c r="AK4" s="18">
        <f t="shared" ref="AK4:AK30" si="0">IF(AI4=0,0,AJ4/AI4)*100</f>
        <v>52.403996280479284</v>
      </c>
      <c r="AL4" s="18">
        <v>7717254.7599999998</v>
      </c>
      <c r="AM4" s="18">
        <v>0</v>
      </c>
      <c r="AN4" s="19">
        <f>IF(AL4=0,0,AM4/AL4)*100</f>
        <v>0</v>
      </c>
      <c r="AO4" s="19">
        <v>1499678.13</v>
      </c>
      <c r="AP4" s="19">
        <v>0</v>
      </c>
      <c r="AQ4" s="19">
        <f>IF(AO4=0,0,AP4/AO4)*100</f>
        <v>0</v>
      </c>
      <c r="AR4" s="18"/>
      <c r="AS4" s="18"/>
      <c r="AT4" s="19">
        <f>IF(AR4=0,0,AS4/AR4)*100</f>
        <v>0</v>
      </c>
      <c r="AU4" s="19">
        <v>12864528.469999999</v>
      </c>
      <c r="AV4" s="19">
        <v>12534861.310000001</v>
      </c>
      <c r="AW4" s="18">
        <f t="shared" ref="AW4:AW30" si="1">IF(AU4=0,0,AV4/AU4)*100</f>
        <v>97.437394143370426</v>
      </c>
      <c r="AX4" s="18"/>
      <c r="AY4" s="18"/>
      <c r="AZ4" s="19">
        <f>IF(AX4=0,0,AY4/AX4)*100</f>
        <v>0</v>
      </c>
      <c r="BA4" s="19">
        <v>3084468.66</v>
      </c>
      <c r="BB4" s="19">
        <v>3084468.66</v>
      </c>
      <c r="BC4" s="19">
        <f>BB4/BA4*100</f>
        <v>100</v>
      </c>
      <c r="BD4" s="18">
        <v>0</v>
      </c>
      <c r="BE4" s="18">
        <v>0</v>
      </c>
      <c r="BF4" s="18">
        <f t="shared" ref="BF4:BF30" si="2">IF(BD4=0,0,BE4/BD4)*100</f>
        <v>0</v>
      </c>
      <c r="BG4" s="18"/>
      <c r="BH4" s="18"/>
      <c r="BI4" s="18">
        <f t="shared" ref="BI4:BI30" si="3">IF(BG4=0,0,BH4/BG4)*100</f>
        <v>0</v>
      </c>
      <c r="BJ4" s="19"/>
      <c r="BK4" s="19"/>
      <c r="BL4" s="18">
        <f t="shared" ref="BL4:BL30" si="4">IF(BJ4=0,0,BK4/BJ4)*100</f>
        <v>0</v>
      </c>
      <c r="BM4" s="25">
        <v>14060500</v>
      </c>
      <c r="BN4" s="26">
        <v>10545105.32</v>
      </c>
      <c r="BO4" s="19">
        <f>IF(BM4=0,0,BN4/BM4)*100</f>
        <v>74.998082002773728</v>
      </c>
      <c r="BP4" s="19"/>
      <c r="BQ4" s="19"/>
      <c r="BR4" s="19">
        <f>IF(BP4=0,0,BQ4/BP4)*100</f>
        <v>0</v>
      </c>
      <c r="BS4" s="19"/>
      <c r="BT4" s="19"/>
      <c r="BU4" s="19">
        <f>IF(BS4=0,0,BT4/BS4)*100</f>
        <v>0</v>
      </c>
      <c r="BV4" s="19">
        <v>2530000</v>
      </c>
      <c r="BW4" s="19">
        <v>2140962.44</v>
      </c>
      <c r="BX4" s="19">
        <f>BW4/BV4*100</f>
        <v>84.623021343873518</v>
      </c>
      <c r="BY4" s="19"/>
      <c r="BZ4" s="19"/>
      <c r="CA4" s="19">
        <f>IF(BY4=0,0,BZ4/BY4)*100</f>
        <v>0</v>
      </c>
      <c r="CB4" s="19">
        <v>10988164</v>
      </c>
      <c r="CC4" s="19">
        <v>5304331.6900000004</v>
      </c>
      <c r="CD4" s="19">
        <f>CC4/CB4*100</f>
        <v>48.27313907946769</v>
      </c>
      <c r="CE4" s="19"/>
      <c r="CF4" s="19"/>
      <c r="CG4" s="19">
        <f>IF(CE4=0,0,CF4/CE4)*100</f>
        <v>0</v>
      </c>
      <c r="CH4" s="19"/>
      <c r="CI4" s="19"/>
      <c r="CJ4" s="19">
        <f>IF(CH4=0,0,CI4/CH4)*100</f>
        <v>0</v>
      </c>
      <c r="CK4" s="18"/>
      <c r="CL4" s="18"/>
      <c r="CM4" s="19">
        <f>IF(CK4=0,0,CL4/CK4)*100</f>
        <v>0</v>
      </c>
      <c r="CN4" s="19"/>
      <c r="CO4" s="19"/>
      <c r="CP4" s="19">
        <f>IF(CN4=0,0,CO4/CN4)*100</f>
        <v>0</v>
      </c>
      <c r="CQ4" s="18">
        <v>846038</v>
      </c>
      <c r="CR4" s="18">
        <v>846037.83</v>
      </c>
      <c r="CS4" s="19">
        <f>IF(CQ4=0,0,CR4/CQ4)*100</f>
        <v>99.999979906339902</v>
      </c>
      <c r="CT4" s="21"/>
      <c r="CU4" s="18"/>
      <c r="CV4" s="19">
        <f>IF(CT4=0,0,CU4/CT4)*100</f>
        <v>0</v>
      </c>
      <c r="CW4" s="18"/>
      <c r="CX4" s="18"/>
      <c r="CY4" s="18">
        <f t="shared" ref="CY4:CY30" si="5">IF(CW4=0,0,CX4/CW4)*100</f>
        <v>0</v>
      </c>
      <c r="CZ4" s="25">
        <v>4482483.5</v>
      </c>
      <c r="DA4" s="26">
        <v>2000000</v>
      </c>
      <c r="DB4" s="19">
        <f>IF(CZ4=0,0,DA4/CZ4)*100</f>
        <v>44.618122966877628</v>
      </c>
      <c r="DC4" s="19"/>
      <c r="DD4" s="19"/>
      <c r="DE4" s="18">
        <f t="shared" ref="DE4:DE30" si="6">IF(DC4=0,0,DD4/DC4)*100</f>
        <v>0</v>
      </c>
      <c r="DF4" s="18">
        <v>1826564</v>
      </c>
      <c r="DG4" s="18">
        <v>1826564</v>
      </c>
      <c r="DH4" s="18">
        <f t="shared" ref="DH4:DH30" si="7">IF(DF4=0,0,DG4/DF4)*100</f>
        <v>100</v>
      </c>
      <c r="DI4" s="21"/>
      <c r="DJ4" s="18"/>
      <c r="DK4" s="19">
        <f>IF(DI4=0,0,DJ4/DI4)*100</f>
        <v>0</v>
      </c>
      <c r="DL4" s="25">
        <v>7883438</v>
      </c>
      <c r="DM4" s="18">
        <v>0</v>
      </c>
      <c r="DN4" s="19">
        <f>IF(DL4=0,0,DM4/DL4)*100</f>
        <v>0</v>
      </c>
      <c r="DO4" s="19"/>
      <c r="DP4" s="19"/>
      <c r="DQ4" s="18">
        <f t="shared" ref="DQ4:DQ30" si="8">IF(DO4=0,0,DP4/DO4)*100</f>
        <v>0</v>
      </c>
      <c r="DR4" s="19">
        <v>1370698.94</v>
      </c>
      <c r="DS4" s="19">
        <v>0</v>
      </c>
      <c r="DT4" s="18">
        <f t="shared" ref="DT4:DT30" si="9">IF(DR4=0,0,DS4/DR4)*100</f>
        <v>0</v>
      </c>
      <c r="DU4" s="19">
        <v>990055.85</v>
      </c>
      <c r="DV4" s="19">
        <v>990055.85</v>
      </c>
      <c r="DW4" s="18">
        <f t="shared" ref="DW4:DW30" si="10">IF(DU4=0,0,DV4/DU4)*100</f>
        <v>100</v>
      </c>
      <c r="DX4" s="19"/>
      <c r="DY4" s="19"/>
      <c r="DZ4" s="18">
        <f t="shared" ref="DZ4:DZ30" si="11">IF(DX4=0,0,DY4/DX4)*100</f>
        <v>0</v>
      </c>
      <c r="EA4" s="18"/>
      <c r="EB4" s="18"/>
      <c r="EC4" s="19">
        <f>IF(EA4=0,0,EB4/EA4)*100</f>
        <v>0</v>
      </c>
      <c r="ED4" s="18"/>
      <c r="EE4" s="18"/>
      <c r="EF4" s="19">
        <f>IF(ED4=0,0,EE4/ED4)*100</f>
        <v>0</v>
      </c>
      <c r="EG4" s="18"/>
      <c r="EH4" s="18"/>
      <c r="EI4" s="19">
        <f>IF(EG4=0,0,EH4/EG4)*100</f>
        <v>0</v>
      </c>
      <c r="EJ4" s="18"/>
      <c r="EK4" s="18"/>
      <c r="EL4" s="19">
        <f>IF(EJ4=0,0,EK4/EJ4)*100</f>
        <v>0</v>
      </c>
      <c r="EM4" s="18">
        <v>394229</v>
      </c>
      <c r="EN4" s="18">
        <v>394229</v>
      </c>
      <c r="EO4" s="19">
        <f>IF(EM4=0,0,EN4/EM4)*100</f>
        <v>100</v>
      </c>
      <c r="EP4" s="18"/>
      <c r="EQ4" s="18"/>
      <c r="ER4" s="19">
        <f>IF(EP4=0,0,EQ4/EP4)*100</f>
        <v>0</v>
      </c>
      <c r="ES4" s="18"/>
      <c r="ET4" s="18"/>
      <c r="EU4" s="19">
        <f>IF(ES4=0,0,ET4/ES4)*100</f>
        <v>0</v>
      </c>
      <c r="EV4" s="18"/>
      <c r="EW4" s="18"/>
      <c r="EX4" s="19">
        <f>IF(EV4=0,0,EW4/EV4)*100</f>
        <v>0</v>
      </c>
      <c r="EY4" s="18"/>
      <c r="EZ4" s="18"/>
      <c r="FA4" s="19">
        <f>IF(EY4=0,0,EZ4/EY4)*100</f>
        <v>0</v>
      </c>
      <c r="FB4" s="19">
        <v>2524948</v>
      </c>
      <c r="FC4" s="19">
        <v>2524948</v>
      </c>
      <c r="FD4" s="19">
        <f t="shared" ref="FD4:FD30" si="12">IF(FB4=0,0,FC4/FB4)*100</f>
        <v>100</v>
      </c>
      <c r="FE4" s="19"/>
      <c r="FF4" s="19"/>
      <c r="FG4" s="19">
        <f>IF(FE4=0,0,FF4/FE4)*100</f>
        <v>0</v>
      </c>
      <c r="FH4" s="19"/>
      <c r="FI4" s="19"/>
      <c r="FJ4" s="19">
        <f>IF(FH4=0,0,FI4/FH4)*100</f>
        <v>0</v>
      </c>
      <c r="FK4" s="18"/>
      <c r="FL4" s="18"/>
      <c r="FM4" s="19">
        <f>IF(FK4=0,0,FL4/FK4)*100</f>
        <v>0</v>
      </c>
      <c r="FN4" s="19"/>
      <c r="FO4" s="19"/>
      <c r="FP4" s="19">
        <f>IF(FN4=0,0,FO4/FN4)*100</f>
        <v>0</v>
      </c>
      <c r="FQ4" s="19"/>
      <c r="FR4" s="19"/>
      <c r="FS4" s="19">
        <f>IF(FQ4=0,0,FR4/FQ4)*100</f>
        <v>0</v>
      </c>
      <c r="FT4" s="19"/>
      <c r="FU4" s="19"/>
      <c r="FV4" s="18">
        <f t="shared" ref="FV4:FV30" si="13">IF(FT4=0,0,FU4/FT4)*100</f>
        <v>0</v>
      </c>
      <c r="FW4" s="19">
        <v>256698</v>
      </c>
      <c r="FX4" s="19">
        <v>65434.5</v>
      </c>
      <c r="FY4" s="18">
        <f t="shared" ref="FY4:FY30" si="14">IF(FW4=0,0,FX4/FW4)*100</f>
        <v>25.490849169062479</v>
      </c>
      <c r="FZ4" s="19">
        <v>38360.910000000003</v>
      </c>
      <c r="GA4" s="19">
        <v>38360.910000000003</v>
      </c>
      <c r="GB4" s="18">
        <f t="shared" ref="GB4:GB30" si="15">IF(FZ4=0,0,GA4/FZ4)*100</f>
        <v>100</v>
      </c>
      <c r="GC4" s="19">
        <v>504000</v>
      </c>
      <c r="GD4" s="19">
        <v>252000</v>
      </c>
      <c r="GE4" s="18">
        <f t="shared" ref="GE4:GE30" si="16">IF(GC4=0,0,GD4/GC4)*100</f>
        <v>50</v>
      </c>
      <c r="GF4" s="19">
        <v>178965</v>
      </c>
      <c r="GG4" s="19">
        <v>165150</v>
      </c>
      <c r="GH4" s="18">
        <f t="shared" ref="GH4:GH30" si="17">IF(GF4=0,0,GG4/GF4)*100</f>
        <v>92.280613527784766</v>
      </c>
      <c r="GI4" s="10">
        <f>SUMIF($B$3:$GH$3,"Утверждено",B4:GH4)</f>
        <v>85448518.639999986</v>
      </c>
      <c r="GJ4" s="10">
        <f>SUMIF($B$3:$GH$3,"Исполнено",B4:GH4)</f>
        <v>49505623.079999998</v>
      </c>
      <c r="GK4" s="9">
        <f>IF(GI4=0,0,GJ4/GI4)*100</f>
        <v>57.936198155254537</v>
      </c>
      <c r="GL4" s="4"/>
      <c r="GM4" s="4"/>
    </row>
    <row r="5" spans="1:195" ht="15.75" x14ac:dyDescent="0.25">
      <c r="A5" s="12" t="s">
        <v>3</v>
      </c>
      <c r="B5" s="19">
        <v>2451735.34</v>
      </c>
      <c r="C5" s="19">
        <v>0</v>
      </c>
      <c r="D5" s="19">
        <f t="shared" ref="D5:D30" si="18">IF(B5=0,0,C5/B5)*100</f>
        <v>0</v>
      </c>
      <c r="E5" s="18"/>
      <c r="F5" s="18"/>
      <c r="G5" s="19">
        <f t="shared" ref="G5:G29" si="19">IF(E5=0,0,F5/E5)*100</f>
        <v>0</v>
      </c>
      <c r="H5" s="18"/>
      <c r="I5" s="18"/>
      <c r="J5" s="19">
        <f t="shared" ref="J5:J29" si="20">IF(H5=0,0,I5/H5)*100</f>
        <v>0</v>
      </c>
      <c r="K5" s="18"/>
      <c r="L5" s="18"/>
      <c r="M5" s="19">
        <f t="shared" ref="M5:M29" si="21">IF(K5=0,0,L5/K5)*100</f>
        <v>0</v>
      </c>
      <c r="N5" s="18"/>
      <c r="O5" s="18"/>
      <c r="P5" s="18">
        <f t="shared" ref="P5:P29" si="22">IF(N5=0,0,O5/N5)*100</f>
        <v>0</v>
      </c>
      <c r="Q5" s="18"/>
      <c r="R5" s="18"/>
      <c r="S5" s="18">
        <f t="shared" ref="S5:S29" si="23">IF(Q5=0,0,R5/Q5)*100</f>
        <v>0</v>
      </c>
      <c r="T5" s="18"/>
      <c r="U5" s="18"/>
      <c r="V5" s="19">
        <f t="shared" ref="V5:V29" si="24">IF(T5=0,0,U5/T5)*100</f>
        <v>0</v>
      </c>
      <c r="W5" s="29"/>
      <c r="X5" s="29"/>
      <c r="Y5" s="19">
        <f t="shared" ref="Y5:Y29" si="25">IF(W5=0,0,X5/W5)*100</f>
        <v>0</v>
      </c>
      <c r="Z5" s="29"/>
      <c r="AA5" s="29"/>
      <c r="AB5" s="19">
        <f t="shared" ref="AB5:AB29" si="26">IF(Z5=0,0,AA5/Z5)*100</f>
        <v>0</v>
      </c>
      <c r="AC5" s="19">
        <v>354</v>
      </c>
      <c r="AD5" s="19">
        <v>0</v>
      </c>
      <c r="AE5" s="19">
        <v>0</v>
      </c>
      <c r="AF5" s="19"/>
      <c r="AG5" s="19"/>
      <c r="AH5" s="19">
        <f t="shared" ref="AH5:AH29" si="27">IF(AF5=0,0,AG5/AF5)*100</f>
        <v>0</v>
      </c>
      <c r="AI5" s="19">
        <v>536286.29</v>
      </c>
      <c r="AJ5" s="19">
        <v>243743.63</v>
      </c>
      <c r="AK5" s="18">
        <f t="shared" si="0"/>
        <v>45.450281788855726</v>
      </c>
      <c r="AL5" s="18"/>
      <c r="AM5" s="18"/>
      <c r="AN5" s="19">
        <f t="shared" ref="AN5:AN29" si="28">IF(AL5=0,0,AM5/AL5)*100</f>
        <v>0</v>
      </c>
      <c r="AO5" s="19">
        <v>803399</v>
      </c>
      <c r="AP5" s="19">
        <v>0</v>
      </c>
      <c r="AQ5" s="19">
        <f t="shared" ref="AQ5:AQ29" si="29">IF(AO5=0,0,AP5/AO5)*100</f>
        <v>0</v>
      </c>
      <c r="AR5" s="18"/>
      <c r="AS5" s="18"/>
      <c r="AT5" s="19">
        <f t="shared" ref="AT5:AT29" si="30">IF(AR5=0,0,AS5/AR5)*100</f>
        <v>0</v>
      </c>
      <c r="AU5" s="36">
        <v>2188577.81</v>
      </c>
      <c r="AV5" s="36">
        <v>2188577.81</v>
      </c>
      <c r="AW5" s="18">
        <f t="shared" si="1"/>
        <v>100</v>
      </c>
      <c r="AX5" s="18"/>
      <c r="AY5" s="18"/>
      <c r="AZ5" s="19">
        <f t="shared" ref="AZ5:AZ29" si="31">IF(AX5=0,0,AY5/AX5)*100</f>
        <v>0</v>
      </c>
      <c r="BA5" s="19">
        <v>1098377.28</v>
      </c>
      <c r="BB5" s="19">
        <v>1098377.28</v>
      </c>
      <c r="BC5" s="19">
        <f t="shared" ref="BC5:BC30" si="32">BB5/BA5*100</f>
        <v>100</v>
      </c>
      <c r="BD5" s="18">
        <v>33000000</v>
      </c>
      <c r="BE5" s="18">
        <v>5679197.5199999996</v>
      </c>
      <c r="BF5" s="18">
        <f t="shared" si="2"/>
        <v>17.209689454545455</v>
      </c>
      <c r="BG5" s="18"/>
      <c r="BH5" s="18"/>
      <c r="BI5" s="18">
        <f t="shared" si="3"/>
        <v>0</v>
      </c>
      <c r="BJ5" s="19"/>
      <c r="BK5" s="19"/>
      <c r="BL5" s="18">
        <f t="shared" si="4"/>
        <v>0</v>
      </c>
      <c r="BM5" s="25">
        <v>1999158</v>
      </c>
      <c r="BN5" s="27">
        <v>1499368.5</v>
      </c>
      <c r="BO5" s="19">
        <f t="shared" ref="BO5:BO29" si="33">IF(BM5=0,0,BN5/BM5)*100</f>
        <v>75</v>
      </c>
      <c r="BP5" s="19"/>
      <c r="BQ5" s="19"/>
      <c r="BR5" s="19">
        <f t="shared" ref="BR5:BR29" si="34">IF(BP5=0,0,BQ5/BP5)*100</f>
        <v>0</v>
      </c>
      <c r="BS5" s="19"/>
      <c r="BT5" s="19"/>
      <c r="BU5" s="19">
        <f t="shared" ref="BU5:BU30" si="35">IF(BS5=0,0,BT5/BS5)*100</f>
        <v>0</v>
      </c>
      <c r="BV5" s="19">
        <v>570000</v>
      </c>
      <c r="BW5" s="19">
        <v>570000</v>
      </c>
      <c r="BX5" s="19">
        <f t="shared" ref="BX5:BX8" si="36">BW5/BV5*100</f>
        <v>100</v>
      </c>
      <c r="BY5" s="19"/>
      <c r="BZ5" s="19"/>
      <c r="CA5" s="19">
        <f t="shared" ref="CA5:CA29" si="37">IF(BY5=0,0,BZ5/BY5)*100</f>
        <v>0</v>
      </c>
      <c r="CB5" s="19">
        <v>1869230</v>
      </c>
      <c r="CC5" s="19">
        <v>795187.94</v>
      </c>
      <c r="CD5" s="19">
        <f t="shared" ref="CD5:CD29" si="38">CC5/CB5*100</f>
        <v>42.540936107381114</v>
      </c>
      <c r="CE5" s="19"/>
      <c r="CF5" s="19"/>
      <c r="CG5" s="19">
        <f t="shared" ref="CG5:CG29" si="39">IF(CE5=0,0,CF5/CE5)*100</f>
        <v>0</v>
      </c>
      <c r="CH5" s="19"/>
      <c r="CI5" s="19"/>
      <c r="CJ5" s="19">
        <f t="shared" ref="CJ5:CJ29" si="40">IF(CH5=0,0,CI5/CH5)*100</f>
        <v>0</v>
      </c>
      <c r="CK5" s="18"/>
      <c r="CL5" s="18"/>
      <c r="CM5" s="19">
        <f t="shared" ref="CM5:CM30" si="41">IF(CK5=0,0,CL5/CK5)*100</f>
        <v>0</v>
      </c>
      <c r="CN5" s="19"/>
      <c r="CO5" s="19"/>
      <c r="CP5" s="19">
        <f t="shared" ref="CP5:CP29" si="42">IF(CN5=0,0,CO5/CN5)*100</f>
        <v>0</v>
      </c>
      <c r="CQ5" s="18">
        <v>306996</v>
      </c>
      <c r="CR5" s="18">
        <v>306996</v>
      </c>
      <c r="CS5" s="19">
        <f t="shared" ref="CS5:CS29" si="43">IF(CQ5=0,0,CR5/CQ5)*100</f>
        <v>100</v>
      </c>
      <c r="CT5" s="21"/>
      <c r="CU5" s="19"/>
      <c r="CV5" s="19">
        <f t="shared" ref="CV5:CV29" si="44">IF(CT5=0,0,CU5/CT5)*100</f>
        <v>0</v>
      </c>
      <c r="CW5" s="18"/>
      <c r="CX5" s="18"/>
      <c r="CY5" s="18">
        <f t="shared" si="5"/>
        <v>0</v>
      </c>
      <c r="CZ5" s="25">
        <v>3536730</v>
      </c>
      <c r="DA5" s="18">
        <v>2000000</v>
      </c>
      <c r="DB5" s="19">
        <f t="shared" ref="DB5:DB30" si="45">IF(CZ5=0,0,DA5/CZ5)*100</f>
        <v>56.549411462000208</v>
      </c>
      <c r="DC5" s="19"/>
      <c r="DD5" s="19"/>
      <c r="DE5" s="18">
        <f t="shared" si="6"/>
        <v>0</v>
      </c>
      <c r="DF5" s="18">
        <v>924379</v>
      </c>
      <c r="DG5" s="18">
        <v>924379</v>
      </c>
      <c r="DH5" s="18">
        <f t="shared" si="7"/>
        <v>100</v>
      </c>
      <c r="DI5" s="21"/>
      <c r="DJ5" s="18"/>
      <c r="DK5" s="19">
        <f t="shared" ref="DK5:DK30" si="46">IF(DI5=0,0,DJ5/DI5)*100</f>
        <v>0</v>
      </c>
      <c r="DL5" s="21"/>
      <c r="DM5" s="18"/>
      <c r="DN5" s="19">
        <f t="shared" ref="DN5:DN30" si="47">IF(DL5=0,0,DM5/DL5)*100</f>
        <v>0</v>
      </c>
      <c r="DO5" s="19"/>
      <c r="DP5" s="19"/>
      <c r="DQ5" s="18">
        <f t="shared" si="8"/>
        <v>0</v>
      </c>
      <c r="DR5" s="19"/>
      <c r="DS5" s="19"/>
      <c r="DT5" s="18">
        <f t="shared" si="9"/>
        <v>0</v>
      </c>
      <c r="DU5" s="19"/>
      <c r="DV5" s="19"/>
      <c r="DW5" s="18">
        <f t="shared" si="10"/>
        <v>0</v>
      </c>
      <c r="DX5" s="19"/>
      <c r="DY5" s="19"/>
      <c r="DZ5" s="18">
        <f t="shared" si="11"/>
        <v>0</v>
      </c>
      <c r="EA5" s="18"/>
      <c r="EB5" s="18"/>
      <c r="EC5" s="19">
        <f t="shared" ref="EC5:EC30" si="48">IF(EA5=0,0,EB5/EA5)*100</f>
        <v>0</v>
      </c>
      <c r="ED5" s="18"/>
      <c r="EE5" s="18"/>
      <c r="EF5" s="19">
        <f t="shared" ref="EF5:EF30" si="49">IF(ED5=0,0,EE5/ED5)*100</f>
        <v>0</v>
      </c>
      <c r="EG5" s="18"/>
      <c r="EH5" s="18"/>
      <c r="EI5" s="19">
        <f t="shared" ref="EI5:EI30" si="50">IF(EG5=0,0,EH5/EG5)*100</f>
        <v>0</v>
      </c>
      <c r="EJ5" s="18"/>
      <c r="EK5" s="18"/>
      <c r="EL5" s="19">
        <f t="shared" ref="EL5:EL29" si="51">IF(EJ5=0,0,EK5/EJ5)*100</f>
        <v>0</v>
      </c>
      <c r="EM5" s="18">
        <v>788457</v>
      </c>
      <c r="EN5" s="18">
        <v>292931.64</v>
      </c>
      <c r="EO5" s="19">
        <f t="shared" ref="EO5:EO29" si="52">IF(EM5=0,0,EN5/EM5)*100</f>
        <v>37.152519414502002</v>
      </c>
      <c r="EP5" s="18"/>
      <c r="EQ5" s="18"/>
      <c r="ER5" s="19">
        <f t="shared" ref="ER5:ER29" si="53">IF(EP5=0,0,EQ5/EP5)*100</f>
        <v>0</v>
      </c>
      <c r="ES5" s="18"/>
      <c r="ET5" s="18"/>
      <c r="EU5" s="19">
        <f t="shared" ref="EU5:EU29" si="54">IF(ES5=0,0,ET5/ES5)*100</f>
        <v>0</v>
      </c>
      <c r="EV5" s="18"/>
      <c r="EW5" s="18"/>
      <c r="EX5" s="19">
        <f t="shared" ref="EX5:EX29" si="55">IF(EV5=0,0,EW5/EV5)*100</f>
        <v>0</v>
      </c>
      <c r="EY5" s="18"/>
      <c r="EZ5" s="18"/>
      <c r="FA5" s="19">
        <f t="shared" ref="FA5:FA29" si="56">IF(EY5=0,0,EZ5/EY5)*100</f>
        <v>0</v>
      </c>
      <c r="FB5" s="19"/>
      <c r="FC5" s="19"/>
      <c r="FD5" s="19">
        <f t="shared" si="12"/>
        <v>0</v>
      </c>
      <c r="FE5" s="19">
        <v>3621326</v>
      </c>
      <c r="FF5" s="19">
        <v>1627471.41</v>
      </c>
      <c r="FG5" s="19">
        <f t="shared" ref="FG5:FG30" si="57">IF(FE5=0,0,FF5/FE5)*100</f>
        <v>44.94131182887152</v>
      </c>
      <c r="FH5" s="19">
        <v>4709732</v>
      </c>
      <c r="FI5" s="19">
        <v>4709732</v>
      </c>
      <c r="FJ5" s="19">
        <f t="shared" ref="FJ5:FJ30" si="58">IF(FH5=0,0,FI5/FH5)*100</f>
        <v>100</v>
      </c>
      <c r="FK5" s="18"/>
      <c r="FL5" s="18"/>
      <c r="FM5" s="19">
        <f t="shared" ref="FM5:FM29" si="59">IF(FK5=0,0,FL5/FK5)*100</f>
        <v>0</v>
      </c>
      <c r="FN5" s="19"/>
      <c r="FO5" s="19"/>
      <c r="FP5" s="19">
        <f t="shared" ref="FP5:FP29" si="60">IF(FN5=0,0,FO5/FN5)*100</f>
        <v>0</v>
      </c>
      <c r="FQ5" s="19"/>
      <c r="FR5" s="19"/>
      <c r="FS5" s="19">
        <f t="shared" ref="FS5:FS29" si="61">IF(FQ5=0,0,FR5/FQ5)*100</f>
        <v>0</v>
      </c>
      <c r="FT5" s="19"/>
      <c r="FU5" s="19"/>
      <c r="FV5" s="18">
        <f t="shared" si="13"/>
        <v>0</v>
      </c>
      <c r="FW5" s="19"/>
      <c r="FX5" s="19"/>
      <c r="FY5" s="18">
        <f t="shared" si="14"/>
        <v>0</v>
      </c>
      <c r="FZ5" s="19">
        <v>52020.9</v>
      </c>
      <c r="GA5" s="19">
        <v>0</v>
      </c>
      <c r="GB5" s="18">
        <f t="shared" si="15"/>
        <v>0</v>
      </c>
      <c r="GC5" s="19">
        <v>683621.57</v>
      </c>
      <c r="GD5" s="19">
        <v>0</v>
      </c>
      <c r="GE5" s="18">
        <f t="shared" si="16"/>
        <v>0</v>
      </c>
      <c r="GF5" s="19">
        <v>245700</v>
      </c>
      <c r="GG5" s="19">
        <v>0</v>
      </c>
      <c r="GH5" s="18">
        <f t="shared" si="17"/>
        <v>0</v>
      </c>
      <c r="GI5" s="10">
        <f t="shared" ref="GI5:GI30" si="62">SUMIF($B$3:$GH$3,"Утверждено",B5:GH5)</f>
        <v>59386080.189999998</v>
      </c>
      <c r="GJ5" s="10">
        <f t="shared" ref="GJ5:GJ30" si="63">SUMIF($B$3:$GH$3,"Исполнено",B5:GH5)</f>
        <v>21935962.729999997</v>
      </c>
      <c r="GK5" s="9">
        <f t="shared" ref="GK5:GK30" si="64">IF(GI5=0,0,GJ5/GI5)*100</f>
        <v>36.93788621814744</v>
      </c>
      <c r="GL5" s="4"/>
      <c r="GM5" s="4"/>
    </row>
    <row r="6" spans="1:195" ht="15.75" x14ac:dyDescent="0.2">
      <c r="A6" s="12" t="s">
        <v>4</v>
      </c>
      <c r="B6" s="19">
        <v>5297310.2</v>
      </c>
      <c r="C6" s="19">
        <v>0</v>
      </c>
      <c r="D6" s="19">
        <f t="shared" si="18"/>
        <v>0</v>
      </c>
      <c r="E6" s="18">
        <v>19578300</v>
      </c>
      <c r="F6" s="18">
        <v>2775521.7</v>
      </c>
      <c r="G6" s="19">
        <f t="shared" si="19"/>
        <v>14.176520433336909</v>
      </c>
      <c r="H6" s="18"/>
      <c r="I6" s="18"/>
      <c r="J6" s="19">
        <f t="shared" si="20"/>
        <v>0</v>
      </c>
      <c r="K6" s="18"/>
      <c r="L6" s="18"/>
      <c r="M6" s="19">
        <f t="shared" si="21"/>
        <v>0</v>
      </c>
      <c r="N6" s="18"/>
      <c r="O6" s="18"/>
      <c r="P6" s="18">
        <f t="shared" si="22"/>
        <v>0</v>
      </c>
      <c r="Q6" s="18"/>
      <c r="R6" s="18"/>
      <c r="S6" s="18">
        <f t="shared" si="23"/>
        <v>0</v>
      </c>
      <c r="T6" s="18"/>
      <c r="U6" s="18"/>
      <c r="V6" s="19">
        <f t="shared" si="24"/>
        <v>0</v>
      </c>
      <c r="W6" s="29"/>
      <c r="X6" s="29"/>
      <c r="Y6" s="19">
        <f t="shared" si="25"/>
        <v>0</v>
      </c>
      <c r="Z6" s="29"/>
      <c r="AA6" s="29"/>
      <c r="AB6" s="19">
        <f t="shared" si="26"/>
        <v>0</v>
      </c>
      <c r="AC6" s="19"/>
      <c r="AD6" s="19"/>
      <c r="AE6" s="19">
        <v>0</v>
      </c>
      <c r="AF6" s="19"/>
      <c r="AG6" s="19"/>
      <c r="AH6" s="19">
        <f t="shared" si="27"/>
        <v>0</v>
      </c>
      <c r="AI6" s="19">
        <v>2848214.69</v>
      </c>
      <c r="AJ6" s="19">
        <v>1576857.48</v>
      </c>
      <c r="AK6" s="18">
        <f t="shared" si="0"/>
        <v>55.363013382955337</v>
      </c>
      <c r="AL6" s="18"/>
      <c r="AM6" s="18"/>
      <c r="AN6" s="19">
        <f t="shared" si="28"/>
        <v>0</v>
      </c>
      <c r="AO6" s="19">
        <v>2627931.58</v>
      </c>
      <c r="AP6" s="19">
        <v>0</v>
      </c>
      <c r="AQ6" s="19">
        <f t="shared" si="29"/>
        <v>0</v>
      </c>
      <c r="AR6" s="18"/>
      <c r="AS6" s="18"/>
      <c r="AT6" s="19">
        <f t="shared" si="30"/>
        <v>0</v>
      </c>
      <c r="AU6" s="19">
        <v>51159127.020000003</v>
      </c>
      <c r="AV6" s="19">
        <v>13267314.43</v>
      </c>
      <c r="AW6" s="18">
        <f t="shared" si="1"/>
        <v>25.933426160327784</v>
      </c>
      <c r="AX6" s="18"/>
      <c r="AY6" s="18"/>
      <c r="AZ6" s="19">
        <f t="shared" si="31"/>
        <v>0</v>
      </c>
      <c r="BA6" s="19">
        <v>15271439.27</v>
      </c>
      <c r="BB6" s="19">
        <v>14912954.779999999</v>
      </c>
      <c r="BC6" s="19">
        <f t="shared" si="32"/>
        <v>97.652582159009555</v>
      </c>
      <c r="BD6" s="18">
        <v>8000000</v>
      </c>
      <c r="BE6" s="18">
        <v>2685597.13</v>
      </c>
      <c r="BF6" s="18">
        <f t="shared" si="2"/>
        <v>33.569964124999998</v>
      </c>
      <c r="BG6" s="18"/>
      <c r="BH6" s="18"/>
      <c r="BI6" s="18">
        <f t="shared" si="3"/>
        <v>0</v>
      </c>
      <c r="BJ6" s="19"/>
      <c r="BK6" s="19"/>
      <c r="BL6" s="18">
        <f t="shared" si="4"/>
        <v>0</v>
      </c>
      <c r="BM6" s="27">
        <v>55997382</v>
      </c>
      <c r="BN6" s="27">
        <v>42460934.5</v>
      </c>
      <c r="BO6" s="19">
        <f t="shared" si="33"/>
        <v>75.826642216952209</v>
      </c>
      <c r="BP6" s="19"/>
      <c r="BQ6" s="19"/>
      <c r="BR6" s="19">
        <f t="shared" si="34"/>
        <v>0</v>
      </c>
      <c r="BS6" s="19">
        <v>266000000</v>
      </c>
      <c r="BT6" s="19">
        <v>0</v>
      </c>
      <c r="BU6" s="19">
        <f t="shared" si="35"/>
        <v>0</v>
      </c>
      <c r="BV6" s="19">
        <v>2890000</v>
      </c>
      <c r="BW6" s="19">
        <v>274232.28999999998</v>
      </c>
      <c r="BX6" s="19">
        <f t="shared" si="36"/>
        <v>9.4890065743944625</v>
      </c>
      <c r="BY6" s="19"/>
      <c r="BZ6" s="19"/>
      <c r="CA6" s="19">
        <f t="shared" si="37"/>
        <v>0</v>
      </c>
      <c r="CB6" s="19">
        <v>36063170</v>
      </c>
      <c r="CC6" s="19">
        <v>17396768.309999999</v>
      </c>
      <c r="CD6" s="19">
        <f t="shared" si="38"/>
        <v>48.239709127067862</v>
      </c>
      <c r="CE6" s="19"/>
      <c r="CF6" s="19"/>
      <c r="CG6" s="19">
        <f t="shared" si="39"/>
        <v>0</v>
      </c>
      <c r="CH6" s="19"/>
      <c r="CI6" s="19"/>
      <c r="CJ6" s="19">
        <f t="shared" si="40"/>
        <v>0</v>
      </c>
      <c r="CK6" s="18">
        <v>892322</v>
      </c>
      <c r="CL6" s="18">
        <v>691066.21</v>
      </c>
      <c r="CM6" s="19">
        <f t="shared" si="41"/>
        <v>77.445833454739429</v>
      </c>
      <c r="CN6" s="19"/>
      <c r="CO6" s="19"/>
      <c r="CP6" s="19">
        <f t="shared" si="42"/>
        <v>0</v>
      </c>
      <c r="CQ6" s="18">
        <v>2670226</v>
      </c>
      <c r="CR6" s="18">
        <v>2670226</v>
      </c>
      <c r="CS6" s="19">
        <f t="shared" si="43"/>
        <v>100</v>
      </c>
      <c r="CT6" s="19"/>
      <c r="CU6" s="19"/>
      <c r="CV6" s="19">
        <f t="shared" si="44"/>
        <v>0</v>
      </c>
      <c r="CW6" s="18"/>
      <c r="CX6" s="18"/>
      <c r="CY6" s="18">
        <f t="shared" si="5"/>
        <v>0</v>
      </c>
      <c r="CZ6" s="19">
        <v>1441147</v>
      </c>
      <c r="DA6" s="19">
        <v>1441147</v>
      </c>
      <c r="DB6" s="19">
        <f t="shared" si="45"/>
        <v>100</v>
      </c>
      <c r="DC6" s="19"/>
      <c r="DD6" s="19"/>
      <c r="DE6" s="18">
        <f t="shared" si="6"/>
        <v>0</v>
      </c>
      <c r="DF6" s="18">
        <v>1893273</v>
      </c>
      <c r="DG6" s="18">
        <v>1893273</v>
      </c>
      <c r="DH6" s="18">
        <f t="shared" si="7"/>
        <v>100</v>
      </c>
      <c r="DI6" s="19"/>
      <c r="DJ6" s="18"/>
      <c r="DK6" s="19">
        <f t="shared" si="46"/>
        <v>0</v>
      </c>
      <c r="DL6" s="19"/>
      <c r="DM6" s="18"/>
      <c r="DN6" s="19">
        <f t="shared" si="47"/>
        <v>0</v>
      </c>
      <c r="DO6" s="19"/>
      <c r="DP6" s="19"/>
      <c r="DQ6" s="18">
        <f t="shared" si="8"/>
        <v>0</v>
      </c>
      <c r="DR6" s="19"/>
      <c r="DS6" s="19"/>
      <c r="DT6" s="18">
        <f t="shared" si="9"/>
        <v>0</v>
      </c>
      <c r="DU6" s="19">
        <v>962750.73</v>
      </c>
      <c r="DV6" s="19">
        <v>962750.73</v>
      </c>
      <c r="DW6" s="18">
        <f t="shared" si="10"/>
        <v>100</v>
      </c>
      <c r="DX6" s="19"/>
      <c r="DY6" s="19"/>
      <c r="DZ6" s="18">
        <f t="shared" si="11"/>
        <v>0</v>
      </c>
      <c r="EA6" s="18"/>
      <c r="EB6" s="18"/>
      <c r="EC6" s="19">
        <f t="shared" si="48"/>
        <v>0</v>
      </c>
      <c r="ED6" s="18"/>
      <c r="EE6" s="18"/>
      <c r="EF6" s="19">
        <f t="shared" si="49"/>
        <v>0</v>
      </c>
      <c r="EG6" s="18"/>
      <c r="EH6" s="18"/>
      <c r="EI6" s="19">
        <f t="shared" si="50"/>
        <v>0</v>
      </c>
      <c r="EJ6" s="18"/>
      <c r="EK6" s="18"/>
      <c r="EL6" s="19">
        <f t="shared" si="51"/>
        <v>0</v>
      </c>
      <c r="EM6" s="18">
        <v>1971143</v>
      </c>
      <c r="EN6" s="18">
        <v>0</v>
      </c>
      <c r="EO6" s="19">
        <f t="shared" si="52"/>
        <v>0</v>
      </c>
      <c r="EP6" s="18"/>
      <c r="EQ6" s="18"/>
      <c r="ER6" s="19">
        <f t="shared" si="53"/>
        <v>0</v>
      </c>
      <c r="ES6" s="18">
        <v>4000000</v>
      </c>
      <c r="ET6" s="18">
        <v>4000000</v>
      </c>
      <c r="EU6" s="19">
        <f t="shared" si="54"/>
        <v>100</v>
      </c>
      <c r="EV6" s="18"/>
      <c r="EW6" s="18"/>
      <c r="EX6" s="19">
        <f t="shared" si="55"/>
        <v>0</v>
      </c>
      <c r="EY6" s="18"/>
      <c r="EZ6" s="18"/>
      <c r="FA6" s="19">
        <f t="shared" si="56"/>
        <v>0</v>
      </c>
      <c r="FB6" s="19"/>
      <c r="FC6" s="19"/>
      <c r="FD6" s="19">
        <f t="shared" si="12"/>
        <v>0</v>
      </c>
      <c r="FE6" s="19">
        <v>5601932</v>
      </c>
      <c r="FF6" s="19">
        <v>5601932</v>
      </c>
      <c r="FG6" s="19">
        <f t="shared" si="57"/>
        <v>100</v>
      </c>
      <c r="FH6" s="19"/>
      <c r="FI6" s="19"/>
      <c r="FJ6" s="19">
        <f t="shared" si="58"/>
        <v>0</v>
      </c>
      <c r="FK6" s="18"/>
      <c r="FL6" s="18"/>
      <c r="FM6" s="19">
        <f t="shared" si="59"/>
        <v>0</v>
      </c>
      <c r="FN6" s="19"/>
      <c r="FO6" s="19"/>
      <c r="FP6" s="19">
        <f t="shared" si="60"/>
        <v>0</v>
      </c>
      <c r="FQ6" s="19"/>
      <c r="FR6" s="19"/>
      <c r="FS6" s="19">
        <f t="shared" si="61"/>
        <v>0</v>
      </c>
      <c r="FT6" s="19"/>
      <c r="FU6" s="19"/>
      <c r="FV6" s="18">
        <f t="shared" si="13"/>
        <v>0</v>
      </c>
      <c r="FW6" s="19">
        <v>256698</v>
      </c>
      <c r="FX6" s="19">
        <v>0</v>
      </c>
      <c r="FY6" s="18">
        <f t="shared" si="14"/>
        <v>0</v>
      </c>
      <c r="FZ6" s="19">
        <v>52020.9</v>
      </c>
      <c r="GA6" s="19">
        <v>0</v>
      </c>
      <c r="GB6" s="18">
        <f t="shared" si="15"/>
        <v>0</v>
      </c>
      <c r="GC6" s="19"/>
      <c r="GD6" s="19"/>
      <c r="GE6" s="18">
        <f t="shared" si="16"/>
        <v>0</v>
      </c>
      <c r="GF6" s="19">
        <v>497000</v>
      </c>
      <c r="GG6" s="19">
        <v>380000</v>
      </c>
      <c r="GH6" s="18">
        <f t="shared" si="17"/>
        <v>76.458752515090538</v>
      </c>
      <c r="GI6" s="10">
        <f t="shared" si="62"/>
        <v>485971387.38999999</v>
      </c>
      <c r="GJ6" s="10">
        <f t="shared" si="63"/>
        <v>112990575.56000002</v>
      </c>
      <c r="GK6" s="9">
        <f t="shared" si="64"/>
        <v>23.250458461523216</v>
      </c>
      <c r="GL6" s="4"/>
      <c r="GM6" s="4"/>
    </row>
    <row r="7" spans="1:195" ht="15.75" x14ac:dyDescent="0.2">
      <c r="A7" s="12" t="s">
        <v>5</v>
      </c>
      <c r="B7" s="19">
        <v>6279242.4400000004</v>
      </c>
      <c r="C7" s="19">
        <v>2752358.61</v>
      </c>
      <c r="D7" s="19">
        <f t="shared" si="18"/>
        <v>43.83265395944801</v>
      </c>
      <c r="E7" s="18">
        <v>12027784.800000001</v>
      </c>
      <c r="F7" s="18">
        <v>0</v>
      </c>
      <c r="G7" s="19">
        <f t="shared" si="19"/>
        <v>0</v>
      </c>
      <c r="H7" s="18"/>
      <c r="I7" s="18"/>
      <c r="J7" s="19">
        <f t="shared" si="20"/>
        <v>0</v>
      </c>
      <c r="K7" s="18"/>
      <c r="L7" s="18"/>
      <c r="M7" s="19">
        <f t="shared" si="21"/>
        <v>0</v>
      </c>
      <c r="N7" s="18">
        <v>91602363.230000004</v>
      </c>
      <c r="O7" s="18">
        <v>52096723.969999999</v>
      </c>
      <c r="P7" s="19">
        <f t="shared" si="22"/>
        <v>56.872685521434441</v>
      </c>
      <c r="Q7" s="18">
        <v>16744739.23</v>
      </c>
      <c r="R7" s="18">
        <v>16616383.609999999</v>
      </c>
      <c r="S7" s="19">
        <f t="shared" si="23"/>
        <v>99.233457038434864</v>
      </c>
      <c r="T7" s="18"/>
      <c r="U7" s="18"/>
      <c r="V7" s="19">
        <f t="shared" si="24"/>
        <v>0</v>
      </c>
      <c r="W7" s="29"/>
      <c r="X7" s="29"/>
      <c r="Y7" s="19">
        <f t="shared" si="25"/>
        <v>0</v>
      </c>
      <c r="Z7" s="29"/>
      <c r="AA7" s="29"/>
      <c r="AB7" s="19">
        <f t="shared" si="26"/>
        <v>0</v>
      </c>
      <c r="AC7" s="19"/>
      <c r="AD7" s="19"/>
      <c r="AE7" s="19">
        <v>0</v>
      </c>
      <c r="AF7" s="19">
        <v>10000</v>
      </c>
      <c r="AG7" s="19">
        <v>0</v>
      </c>
      <c r="AH7" s="19">
        <f t="shared" si="27"/>
        <v>0</v>
      </c>
      <c r="AI7" s="19">
        <v>28110307.309999999</v>
      </c>
      <c r="AJ7" s="19">
        <v>20198811.079999998</v>
      </c>
      <c r="AK7" s="18">
        <f t="shared" si="0"/>
        <v>71.855532766852562</v>
      </c>
      <c r="AL7" s="18">
        <v>15217658.16</v>
      </c>
      <c r="AM7" s="18">
        <v>0</v>
      </c>
      <c r="AN7" s="19">
        <f t="shared" si="28"/>
        <v>0</v>
      </c>
      <c r="AO7" s="19">
        <v>1178318.53</v>
      </c>
      <c r="AP7" s="19">
        <v>420210.53</v>
      </c>
      <c r="AQ7" s="19">
        <f t="shared" si="29"/>
        <v>35.661879135516948</v>
      </c>
      <c r="AR7" s="18"/>
      <c r="AS7" s="18"/>
      <c r="AT7" s="19">
        <f t="shared" si="30"/>
        <v>0</v>
      </c>
      <c r="AU7" s="19">
        <v>31030706.280000001</v>
      </c>
      <c r="AV7" s="19">
        <v>24290035.57</v>
      </c>
      <c r="AW7" s="18">
        <f t="shared" si="1"/>
        <v>78.27741769982039</v>
      </c>
      <c r="AX7" s="18"/>
      <c r="AY7" s="18"/>
      <c r="AZ7" s="19">
        <f t="shared" si="31"/>
        <v>0</v>
      </c>
      <c r="BA7" s="19">
        <v>4269519.07</v>
      </c>
      <c r="BB7" s="19">
        <v>4269519.07</v>
      </c>
      <c r="BC7" s="19">
        <f t="shared" si="32"/>
        <v>100</v>
      </c>
      <c r="BD7" s="18">
        <v>2105900</v>
      </c>
      <c r="BE7" s="18">
        <v>1990112.28</v>
      </c>
      <c r="BF7" s="18">
        <f t="shared" si="2"/>
        <v>94.501746521677205</v>
      </c>
      <c r="BG7" s="18"/>
      <c r="BH7" s="18"/>
      <c r="BI7" s="18">
        <f t="shared" si="3"/>
        <v>0</v>
      </c>
      <c r="BJ7" s="19">
        <v>100000</v>
      </c>
      <c r="BK7" s="19">
        <v>0</v>
      </c>
      <c r="BL7" s="18">
        <f t="shared" si="4"/>
        <v>0</v>
      </c>
      <c r="BM7" s="26">
        <v>31510951</v>
      </c>
      <c r="BN7" s="26">
        <v>23633200</v>
      </c>
      <c r="BO7" s="19">
        <f t="shared" si="33"/>
        <v>74.999957951126262</v>
      </c>
      <c r="BP7" s="19"/>
      <c r="BQ7" s="19"/>
      <c r="BR7" s="19">
        <f t="shared" si="34"/>
        <v>0</v>
      </c>
      <c r="BS7" s="19"/>
      <c r="BT7" s="19"/>
      <c r="BU7" s="19">
        <f t="shared" si="35"/>
        <v>0</v>
      </c>
      <c r="BV7" s="19">
        <v>2390000</v>
      </c>
      <c r="BW7" s="19">
        <v>1140000</v>
      </c>
      <c r="BX7" s="19">
        <f t="shared" si="36"/>
        <v>47.69874476987448</v>
      </c>
      <c r="BY7" s="19"/>
      <c r="BZ7" s="19"/>
      <c r="CA7" s="19">
        <f t="shared" si="37"/>
        <v>0</v>
      </c>
      <c r="CB7" s="19">
        <v>24121588</v>
      </c>
      <c r="CC7" s="19">
        <v>10090596.49</v>
      </c>
      <c r="CD7" s="19">
        <f t="shared" si="38"/>
        <v>41.832223027770809</v>
      </c>
      <c r="CE7" s="19">
        <v>95000000</v>
      </c>
      <c r="CF7" s="19">
        <v>54077207</v>
      </c>
      <c r="CG7" s="19">
        <f t="shared" si="39"/>
        <v>56.923375789473681</v>
      </c>
      <c r="CH7" s="19">
        <v>897185930</v>
      </c>
      <c r="CI7" s="19">
        <v>0</v>
      </c>
      <c r="CJ7" s="19">
        <f t="shared" si="40"/>
        <v>0</v>
      </c>
      <c r="CK7" s="18"/>
      <c r="CL7" s="18"/>
      <c r="CM7" s="19">
        <f t="shared" si="41"/>
        <v>0</v>
      </c>
      <c r="CN7" s="19"/>
      <c r="CO7" s="19"/>
      <c r="CP7" s="19">
        <f t="shared" si="42"/>
        <v>0</v>
      </c>
      <c r="CQ7" s="18">
        <v>2335283</v>
      </c>
      <c r="CR7" s="18">
        <v>2335283</v>
      </c>
      <c r="CS7" s="19">
        <f t="shared" si="43"/>
        <v>100</v>
      </c>
      <c r="CT7" s="18"/>
      <c r="CU7" s="18"/>
      <c r="CV7" s="19">
        <f t="shared" si="44"/>
        <v>0</v>
      </c>
      <c r="CW7" s="18"/>
      <c r="CX7" s="18"/>
      <c r="CY7" s="18">
        <f t="shared" si="5"/>
        <v>0</v>
      </c>
      <c r="CZ7" s="18">
        <v>1610754</v>
      </c>
      <c r="DA7" s="18">
        <v>485100</v>
      </c>
      <c r="DB7" s="19">
        <f t="shared" si="45"/>
        <v>30.116330612868257</v>
      </c>
      <c r="DC7" s="19"/>
      <c r="DD7" s="19"/>
      <c r="DE7" s="18">
        <f t="shared" si="6"/>
        <v>0</v>
      </c>
      <c r="DF7" s="18">
        <v>10454896</v>
      </c>
      <c r="DG7" s="18">
        <v>10410419</v>
      </c>
      <c r="DH7" s="18">
        <f t="shared" si="7"/>
        <v>99.57458209053442</v>
      </c>
      <c r="DI7" s="18"/>
      <c r="DJ7" s="18"/>
      <c r="DK7" s="19">
        <f t="shared" si="46"/>
        <v>0</v>
      </c>
      <c r="DL7" s="18"/>
      <c r="DM7" s="18"/>
      <c r="DN7" s="19">
        <f t="shared" si="47"/>
        <v>0</v>
      </c>
      <c r="DO7" s="19"/>
      <c r="DP7" s="19"/>
      <c r="DQ7" s="18">
        <f t="shared" si="8"/>
        <v>0</v>
      </c>
      <c r="DR7" s="19">
        <v>100786.29</v>
      </c>
      <c r="DS7" s="19">
        <v>0</v>
      </c>
      <c r="DT7" s="18">
        <f t="shared" si="9"/>
        <v>0</v>
      </c>
      <c r="DU7" s="19">
        <v>990055.85</v>
      </c>
      <c r="DV7" s="19">
        <v>990055.85</v>
      </c>
      <c r="DW7" s="18">
        <f t="shared" si="10"/>
        <v>100</v>
      </c>
      <c r="DX7" s="19"/>
      <c r="DY7" s="19"/>
      <c r="DZ7" s="18">
        <f t="shared" si="11"/>
        <v>0</v>
      </c>
      <c r="EA7" s="18"/>
      <c r="EB7" s="18"/>
      <c r="EC7" s="19">
        <f t="shared" si="48"/>
        <v>0</v>
      </c>
      <c r="ED7" s="18"/>
      <c r="EE7" s="18"/>
      <c r="EF7" s="19">
        <f t="shared" si="49"/>
        <v>0</v>
      </c>
      <c r="EG7" s="18"/>
      <c r="EH7" s="18"/>
      <c r="EI7" s="19">
        <f t="shared" si="50"/>
        <v>0</v>
      </c>
      <c r="EJ7" s="18"/>
      <c r="EK7" s="18"/>
      <c r="EL7" s="19">
        <f t="shared" si="51"/>
        <v>0</v>
      </c>
      <c r="EM7" s="18">
        <v>788457</v>
      </c>
      <c r="EN7" s="18">
        <v>788457</v>
      </c>
      <c r="EO7" s="19">
        <f t="shared" si="52"/>
        <v>100</v>
      </c>
      <c r="EP7" s="18"/>
      <c r="EQ7" s="18"/>
      <c r="ER7" s="19">
        <f t="shared" si="53"/>
        <v>0</v>
      </c>
      <c r="ES7" s="18"/>
      <c r="ET7" s="18"/>
      <c r="EU7" s="19">
        <f t="shared" si="54"/>
        <v>0</v>
      </c>
      <c r="EV7" s="18">
        <v>6621238.75</v>
      </c>
      <c r="EW7" s="18">
        <v>3252424.14</v>
      </c>
      <c r="EX7" s="19">
        <f t="shared" si="55"/>
        <v>49.121082365441062</v>
      </c>
      <c r="EY7" s="18"/>
      <c r="EZ7" s="18"/>
      <c r="FA7" s="19">
        <f t="shared" si="56"/>
        <v>0</v>
      </c>
      <c r="FB7" s="19"/>
      <c r="FC7" s="19"/>
      <c r="FD7" s="19">
        <f t="shared" si="12"/>
        <v>0</v>
      </c>
      <c r="FE7" s="19"/>
      <c r="FF7" s="19"/>
      <c r="FG7" s="19">
        <f t="shared" si="57"/>
        <v>0</v>
      </c>
      <c r="FH7" s="19">
        <v>4709732</v>
      </c>
      <c r="FI7" s="19">
        <v>4709732</v>
      </c>
      <c r="FJ7" s="19">
        <f t="shared" si="58"/>
        <v>100</v>
      </c>
      <c r="FK7" s="18"/>
      <c r="FL7" s="18"/>
      <c r="FM7" s="19">
        <f t="shared" si="59"/>
        <v>0</v>
      </c>
      <c r="FN7" s="19"/>
      <c r="FO7" s="19"/>
      <c r="FP7" s="19">
        <f t="shared" si="60"/>
        <v>0</v>
      </c>
      <c r="FQ7" s="19"/>
      <c r="FR7" s="19"/>
      <c r="FS7" s="19">
        <f t="shared" si="61"/>
        <v>0</v>
      </c>
      <c r="FT7" s="19"/>
      <c r="FU7" s="19"/>
      <c r="FV7" s="18">
        <f t="shared" si="13"/>
        <v>0</v>
      </c>
      <c r="FW7" s="19">
        <v>128349</v>
      </c>
      <c r="FX7" s="19">
        <v>0</v>
      </c>
      <c r="FY7" s="18">
        <f t="shared" si="14"/>
        <v>0</v>
      </c>
      <c r="FZ7" s="19">
        <v>78138</v>
      </c>
      <c r="GA7" s="19">
        <v>31320</v>
      </c>
      <c r="GB7" s="18">
        <f t="shared" si="15"/>
        <v>40.082930200414651</v>
      </c>
      <c r="GC7" s="19">
        <v>1305576</v>
      </c>
      <c r="GD7" s="19">
        <v>378000</v>
      </c>
      <c r="GE7" s="18">
        <f t="shared" si="16"/>
        <v>28.952738101803345</v>
      </c>
      <c r="GF7" s="19">
        <v>591788.6</v>
      </c>
      <c r="GG7" s="19">
        <v>230288.6</v>
      </c>
      <c r="GH7" s="18">
        <f t="shared" si="17"/>
        <v>38.913997329451774</v>
      </c>
      <c r="GI7" s="10">
        <f t="shared" si="62"/>
        <v>1288600062.5399997</v>
      </c>
      <c r="GJ7" s="10">
        <f t="shared" si="63"/>
        <v>235186237.79999998</v>
      </c>
      <c r="GK7" s="9">
        <f t="shared" si="64"/>
        <v>18.251298027754014</v>
      </c>
      <c r="GL7" s="4"/>
      <c r="GM7" s="4"/>
    </row>
    <row r="8" spans="1:195" ht="15.75" x14ac:dyDescent="0.2">
      <c r="A8" s="12" t="s">
        <v>6</v>
      </c>
      <c r="B8" s="19">
        <v>7568783.5800000001</v>
      </c>
      <c r="C8" s="19">
        <v>3089401.82</v>
      </c>
      <c r="D8" s="18">
        <f t="shared" si="18"/>
        <v>40.817679450678654</v>
      </c>
      <c r="E8" s="18"/>
      <c r="F8" s="18"/>
      <c r="G8" s="18">
        <f t="shared" si="19"/>
        <v>0</v>
      </c>
      <c r="H8" s="18"/>
      <c r="I8" s="18"/>
      <c r="J8" s="18">
        <f t="shared" si="20"/>
        <v>0</v>
      </c>
      <c r="K8" s="18"/>
      <c r="L8" s="18"/>
      <c r="M8" s="18">
        <f t="shared" si="21"/>
        <v>0</v>
      </c>
      <c r="N8" s="18">
        <v>47059738.990000002</v>
      </c>
      <c r="O8" s="18">
        <v>13212013.6</v>
      </c>
      <c r="P8" s="18">
        <f t="shared" si="22"/>
        <v>28.074982742270411</v>
      </c>
      <c r="Q8" s="18">
        <v>22048026.140000001</v>
      </c>
      <c r="R8" s="18">
        <v>6215746.4000000004</v>
      </c>
      <c r="S8" s="18">
        <f t="shared" si="23"/>
        <v>28.191849739887875</v>
      </c>
      <c r="T8" s="18"/>
      <c r="U8" s="18"/>
      <c r="V8" s="18">
        <f t="shared" si="24"/>
        <v>0</v>
      </c>
      <c r="W8" s="29"/>
      <c r="X8" s="29"/>
      <c r="Y8" s="18">
        <f t="shared" si="25"/>
        <v>0</v>
      </c>
      <c r="Z8" s="29"/>
      <c r="AA8" s="29"/>
      <c r="AB8" s="18">
        <f t="shared" si="26"/>
        <v>0</v>
      </c>
      <c r="AC8" s="19">
        <v>781</v>
      </c>
      <c r="AD8" s="19">
        <v>0</v>
      </c>
      <c r="AE8" s="19">
        <v>0</v>
      </c>
      <c r="AF8" s="19"/>
      <c r="AG8" s="19"/>
      <c r="AH8" s="18">
        <f t="shared" si="27"/>
        <v>0</v>
      </c>
      <c r="AI8" s="19">
        <v>13042582.890000001</v>
      </c>
      <c r="AJ8" s="19">
        <v>0</v>
      </c>
      <c r="AK8" s="18">
        <f t="shared" si="0"/>
        <v>0</v>
      </c>
      <c r="AL8" s="18">
        <v>7717254.7599999998</v>
      </c>
      <c r="AM8" s="18">
        <v>0</v>
      </c>
      <c r="AN8" s="18">
        <f t="shared" si="28"/>
        <v>0</v>
      </c>
      <c r="AO8" s="18">
        <v>1736872.12</v>
      </c>
      <c r="AP8" s="18">
        <v>0</v>
      </c>
      <c r="AQ8" s="18">
        <f t="shared" si="29"/>
        <v>0</v>
      </c>
      <c r="AR8" s="18"/>
      <c r="AS8" s="18"/>
      <c r="AT8" s="18">
        <f t="shared" si="30"/>
        <v>0</v>
      </c>
      <c r="AU8" s="19">
        <v>8571840.1500000004</v>
      </c>
      <c r="AV8" s="19">
        <v>7066577.9900000002</v>
      </c>
      <c r="AW8" s="18">
        <f t="shared" si="1"/>
        <v>82.439451346978274</v>
      </c>
      <c r="AX8" s="18"/>
      <c r="AY8" s="18"/>
      <c r="AZ8" s="18">
        <f t="shared" si="31"/>
        <v>0</v>
      </c>
      <c r="BA8" s="19">
        <v>354987.36</v>
      </c>
      <c r="BB8" s="19">
        <v>354987.36</v>
      </c>
      <c r="BC8" s="19">
        <f t="shared" si="32"/>
        <v>100</v>
      </c>
      <c r="BD8" s="18">
        <v>16000000</v>
      </c>
      <c r="BE8" s="18">
        <v>3944111.45</v>
      </c>
      <c r="BF8" s="18">
        <f t="shared" si="2"/>
        <v>24.650696562500002</v>
      </c>
      <c r="BG8" s="18"/>
      <c r="BH8" s="18"/>
      <c r="BI8" s="18">
        <f t="shared" si="3"/>
        <v>0</v>
      </c>
      <c r="BJ8" s="19"/>
      <c r="BK8" s="19"/>
      <c r="BL8" s="18">
        <f t="shared" si="4"/>
        <v>0</v>
      </c>
      <c r="BM8" s="26">
        <v>5443339</v>
      </c>
      <c r="BN8" s="26">
        <v>4082505.9</v>
      </c>
      <c r="BO8" s="18">
        <f t="shared" si="33"/>
        <v>75.000030312277076</v>
      </c>
      <c r="BP8" s="19"/>
      <c r="BQ8" s="19"/>
      <c r="BR8" s="18">
        <f t="shared" si="34"/>
        <v>0</v>
      </c>
      <c r="BS8" s="18"/>
      <c r="BT8" s="18"/>
      <c r="BU8" s="18">
        <f t="shared" si="35"/>
        <v>0</v>
      </c>
      <c r="BV8" s="19">
        <v>1710000</v>
      </c>
      <c r="BW8" s="19">
        <v>1530265.45</v>
      </c>
      <c r="BX8" s="19">
        <f t="shared" si="36"/>
        <v>89.489207602339178</v>
      </c>
      <c r="BY8" s="19"/>
      <c r="BZ8" s="19"/>
      <c r="CA8" s="18">
        <f t="shared" si="37"/>
        <v>0</v>
      </c>
      <c r="CB8" s="19">
        <v>4796076</v>
      </c>
      <c r="CC8" s="19">
        <v>2061147.8</v>
      </c>
      <c r="CD8" s="19">
        <f t="shared" si="38"/>
        <v>42.975711811072223</v>
      </c>
      <c r="CE8" s="19"/>
      <c r="CF8" s="19"/>
      <c r="CG8" s="18">
        <f t="shared" si="39"/>
        <v>0</v>
      </c>
      <c r="CH8" s="18"/>
      <c r="CI8" s="18"/>
      <c r="CJ8" s="18">
        <f t="shared" si="40"/>
        <v>0</v>
      </c>
      <c r="CK8" s="18"/>
      <c r="CL8" s="18"/>
      <c r="CM8" s="18">
        <f t="shared" si="41"/>
        <v>0</v>
      </c>
      <c r="CN8" s="19"/>
      <c r="CO8" s="19"/>
      <c r="CP8" s="18">
        <f t="shared" si="42"/>
        <v>0</v>
      </c>
      <c r="CQ8" s="18">
        <v>648290</v>
      </c>
      <c r="CR8" s="18">
        <v>543900</v>
      </c>
      <c r="CS8" s="18">
        <f t="shared" si="43"/>
        <v>83.897638402566756</v>
      </c>
      <c r="CT8" s="18"/>
      <c r="CU8" s="18"/>
      <c r="CV8" s="18">
        <f t="shared" si="44"/>
        <v>0</v>
      </c>
      <c r="CW8" s="18"/>
      <c r="CX8" s="18"/>
      <c r="CY8" s="18">
        <f t="shared" si="5"/>
        <v>0</v>
      </c>
      <c r="CZ8" s="18">
        <v>3935267</v>
      </c>
      <c r="DA8" s="18">
        <v>0</v>
      </c>
      <c r="DB8" s="18">
        <f t="shared" si="45"/>
        <v>0</v>
      </c>
      <c r="DC8" s="19"/>
      <c r="DD8" s="19"/>
      <c r="DE8" s="18">
        <f t="shared" si="6"/>
        <v>0</v>
      </c>
      <c r="DF8" s="18">
        <v>0</v>
      </c>
      <c r="DG8" s="18">
        <v>0</v>
      </c>
      <c r="DH8" s="18">
        <f t="shared" si="7"/>
        <v>0</v>
      </c>
      <c r="DI8" s="18"/>
      <c r="DJ8" s="18"/>
      <c r="DK8" s="18">
        <f t="shared" si="46"/>
        <v>0</v>
      </c>
      <c r="DL8" s="18">
        <v>61522500</v>
      </c>
      <c r="DM8" s="18">
        <v>10840711.4</v>
      </c>
      <c r="DN8" s="18">
        <f t="shared" si="47"/>
        <v>17.620726400910236</v>
      </c>
      <c r="DO8" s="19">
        <v>160425</v>
      </c>
      <c r="DP8" s="19">
        <v>0</v>
      </c>
      <c r="DQ8" s="18">
        <f t="shared" si="8"/>
        <v>0</v>
      </c>
      <c r="DR8" s="19">
        <v>469754</v>
      </c>
      <c r="DS8" s="19">
        <v>0</v>
      </c>
      <c r="DT8" s="18">
        <f t="shared" si="9"/>
        <v>0</v>
      </c>
      <c r="DU8" s="19">
        <v>251755.67</v>
      </c>
      <c r="DV8" s="19">
        <v>251755.67</v>
      </c>
      <c r="DW8" s="18">
        <f t="shared" si="10"/>
        <v>100</v>
      </c>
      <c r="DX8" s="19"/>
      <c r="DY8" s="19"/>
      <c r="DZ8" s="18">
        <f t="shared" si="11"/>
        <v>0</v>
      </c>
      <c r="EA8" s="18"/>
      <c r="EB8" s="18"/>
      <c r="EC8" s="18">
        <f t="shared" si="48"/>
        <v>0</v>
      </c>
      <c r="ED8" s="18"/>
      <c r="EE8" s="18"/>
      <c r="EF8" s="18">
        <f t="shared" si="49"/>
        <v>0</v>
      </c>
      <c r="EG8" s="18"/>
      <c r="EH8" s="18"/>
      <c r="EI8" s="18">
        <f t="shared" si="50"/>
        <v>0</v>
      </c>
      <c r="EJ8" s="18"/>
      <c r="EK8" s="18"/>
      <c r="EL8" s="18">
        <f t="shared" si="51"/>
        <v>0</v>
      </c>
      <c r="EM8" s="18">
        <v>1576915</v>
      </c>
      <c r="EN8" s="18">
        <v>1576915</v>
      </c>
      <c r="EO8" s="18">
        <f t="shared" si="52"/>
        <v>100</v>
      </c>
      <c r="EP8" s="18"/>
      <c r="EQ8" s="18"/>
      <c r="ER8" s="18">
        <f t="shared" si="53"/>
        <v>0</v>
      </c>
      <c r="ES8" s="18"/>
      <c r="ET8" s="18"/>
      <c r="EU8" s="18">
        <f t="shared" si="54"/>
        <v>0</v>
      </c>
      <c r="EV8" s="18"/>
      <c r="EW8" s="18"/>
      <c r="EX8" s="18">
        <f t="shared" si="55"/>
        <v>0</v>
      </c>
      <c r="EY8" s="18"/>
      <c r="EZ8" s="18"/>
      <c r="FA8" s="18">
        <f t="shared" si="56"/>
        <v>0</v>
      </c>
      <c r="FB8" s="18">
        <v>2524948</v>
      </c>
      <c r="FC8" s="18">
        <v>2524948</v>
      </c>
      <c r="FD8" s="19">
        <f t="shared" si="12"/>
        <v>100</v>
      </c>
      <c r="FE8" s="18"/>
      <c r="FF8" s="18"/>
      <c r="FG8" s="18">
        <f t="shared" si="57"/>
        <v>0</v>
      </c>
      <c r="FH8" s="18"/>
      <c r="FI8" s="18"/>
      <c r="FJ8" s="18">
        <f t="shared" si="58"/>
        <v>0</v>
      </c>
      <c r="FK8" s="18"/>
      <c r="FL8" s="18"/>
      <c r="FM8" s="18">
        <f t="shared" si="59"/>
        <v>0</v>
      </c>
      <c r="FN8" s="19"/>
      <c r="FO8" s="19"/>
      <c r="FP8" s="18">
        <f t="shared" si="60"/>
        <v>0</v>
      </c>
      <c r="FQ8" s="19"/>
      <c r="FR8" s="19"/>
      <c r="FS8" s="18">
        <f t="shared" si="61"/>
        <v>0</v>
      </c>
      <c r="FT8" s="19"/>
      <c r="FU8" s="19"/>
      <c r="FV8" s="18">
        <f t="shared" si="13"/>
        <v>0</v>
      </c>
      <c r="FW8" s="19">
        <v>67648.5</v>
      </c>
      <c r="FX8" s="19">
        <v>0</v>
      </c>
      <c r="FY8" s="18">
        <f t="shared" si="14"/>
        <v>0</v>
      </c>
      <c r="FZ8" s="19"/>
      <c r="GA8" s="19"/>
      <c r="GB8" s="18">
        <f t="shared" si="15"/>
        <v>0</v>
      </c>
      <c r="GC8" s="19">
        <v>3218400</v>
      </c>
      <c r="GD8" s="19">
        <v>2345400</v>
      </c>
      <c r="GE8" s="18">
        <f t="shared" si="16"/>
        <v>72.87472035794184</v>
      </c>
      <c r="GF8" s="19">
        <v>15104.7</v>
      </c>
      <c r="GG8" s="19">
        <v>0</v>
      </c>
      <c r="GH8" s="18">
        <f t="shared" si="17"/>
        <v>0</v>
      </c>
      <c r="GI8" s="10">
        <f t="shared" si="62"/>
        <v>210441289.85999998</v>
      </c>
      <c r="GJ8" s="10">
        <f t="shared" si="63"/>
        <v>59640387.840000004</v>
      </c>
      <c r="GK8" s="10">
        <f t="shared" si="64"/>
        <v>28.340630244034759</v>
      </c>
      <c r="GL8" s="4"/>
      <c r="GM8" s="4"/>
    </row>
    <row r="9" spans="1:195" ht="15.75" x14ac:dyDescent="0.2">
      <c r="A9" s="12" t="s">
        <v>7</v>
      </c>
      <c r="B9" s="19">
        <v>4381396.3</v>
      </c>
      <c r="C9" s="19">
        <v>1592284.91</v>
      </c>
      <c r="D9" s="18">
        <f t="shared" si="18"/>
        <v>36.34195130899252</v>
      </c>
      <c r="E9" s="18"/>
      <c r="F9" s="18"/>
      <c r="G9" s="18">
        <f t="shared" si="19"/>
        <v>0</v>
      </c>
      <c r="H9" s="18"/>
      <c r="I9" s="18"/>
      <c r="J9" s="18">
        <f t="shared" si="20"/>
        <v>0</v>
      </c>
      <c r="K9" s="18"/>
      <c r="L9" s="18"/>
      <c r="M9" s="18">
        <f t="shared" si="21"/>
        <v>0</v>
      </c>
      <c r="N9" s="18"/>
      <c r="O9" s="18"/>
      <c r="P9" s="18">
        <f t="shared" si="22"/>
        <v>0</v>
      </c>
      <c r="Q9" s="18"/>
      <c r="R9" s="18"/>
      <c r="S9" s="18">
        <f t="shared" si="23"/>
        <v>0</v>
      </c>
      <c r="T9" s="18"/>
      <c r="U9" s="18"/>
      <c r="V9" s="18">
        <f t="shared" si="24"/>
        <v>0</v>
      </c>
      <c r="W9" s="29"/>
      <c r="X9" s="29"/>
      <c r="Y9" s="18">
        <f t="shared" si="25"/>
        <v>0</v>
      </c>
      <c r="Z9" s="29"/>
      <c r="AA9" s="29"/>
      <c r="AB9" s="18">
        <f t="shared" si="26"/>
        <v>0</v>
      </c>
      <c r="AC9" s="19"/>
      <c r="AD9" s="19"/>
      <c r="AE9" s="19">
        <v>0</v>
      </c>
      <c r="AF9" s="19"/>
      <c r="AG9" s="19"/>
      <c r="AH9" s="18">
        <f t="shared" si="27"/>
        <v>0</v>
      </c>
      <c r="AI9" s="19">
        <v>9147167.0099999998</v>
      </c>
      <c r="AJ9" s="19">
        <v>0</v>
      </c>
      <c r="AK9" s="18">
        <f t="shared" si="0"/>
        <v>0</v>
      </c>
      <c r="AL9" s="18">
        <v>12866027.960000001</v>
      </c>
      <c r="AM9" s="18">
        <v>0</v>
      </c>
      <c r="AN9" s="18">
        <f t="shared" si="28"/>
        <v>0</v>
      </c>
      <c r="AO9" s="18">
        <v>459085.14</v>
      </c>
      <c r="AP9" s="18">
        <v>459085.14</v>
      </c>
      <c r="AQ9" s="18">
        <f t="shared" si="29"/>
        <v>100</v>
      </c>
      <c r="AR9" s="18"/>
      <c r="AS9" s="18"/>
      <c r="AT9" s="18">
        <f t="shared" si="30"/>
        <v>0</v>
      </c>
      <c r="AU9" s="19">
        <v>6369495.5499999998</v>
      </c>
      <c r="AV9" s="19">
        <v>3637326.96</v>
      </c>
      <c r="AW9" s="18">
        <f t="shared" si="1"/>
        <v>57.105416456409962</v>
      </c>
      <c r="AX9" s="18"/>
      <c r="AY9" s="18"/>
      <c r="AZ9" s="18">
        <f t="shared" si="31"/>
        <v>0</v>
      </c>
      <c r="BA9" s="19">
        <v>442260</v>
      </c>
      <c r="BB9" s="19">
        <v>442260</v>
      </c>
      <c r="BC9" s="19">
        <f t="shared" si="32"/>
        <v>100</v>
      </c>
      <c r="BD9" s="18">
        <v>2500000</v>
      </c>
      <c r="BE9" s="18">
        <v>2500000</v>
      </c>
      <c r="BF9" s="18">
        <f t="shared" si="2"/>
        <v>100</v>
      </c>
      <c r="BG9" s="18"/>
      <c r="BH9" s="18"/>
      <c r="BI9" s="18">
        <f t="shared" si="3"/>
        <v>0</v>
      </c>
      <c r="BJ9" s="19"/>
      <c r="BK9" s="19"/>
      <c r="BL9" s="18">
        <f t="shared" si="4"/>
        <v>0</v>
      </c>
      <c r="BM9" s="26">
        <v>2930674</v>
      </c>
      <c r="BN9" s="26">
        <v>2198006.15</v>
      </c>
      <c r="BO9" s="18">
        <f t="shared" si="33"/>
        <v>75.000022179198368</v>
      </c>
      <c r="BP9" s="19"/>
      <c r="BQ9" s="19"/>
      <c r="BR9" s="18">
        <f t="shared" si="34"/>
        <v>0</v>
      </c>
      <c r="BS9" s="18"/>
      <c r="BT9" s="18"/>
      <c r="BU9" s="18">
        <f t="shared" si="35"/>
        <v>0</v>
      </c>
      <c r="BV9" s="19"/>
      <c r="BW9" s="19"/>
      <c r="BX9" s="19"/>
      <c r="BY9" s="19"/>
      <c r="BZ9" s="19"/>
      <c r="CA9" s="18">
        <f t="shared" si="37"/>
        <v>0</v>
      </c>
      <c r="CB9" s="19">
        <v>4148584</v>
      </c>
      <c r="CC9" s="19">
        <v>2156070.09</v>
      </c>
      <c r="CD9" s="19">
        <f t="shared" si="38"/>
        <v>51.971228978369489</v>
      </c>
      <c r="CE9" s="19"/>
      <c r="CF9" s="19"/>
      <c r="CG9" s="18">
        <f t="shared" si="39"/>
        <v>0</v>
      </c>
      <c r="CH9" s="18"/>
      <c r="CI9" s="18"/>
      <c r="CJ9" s="18">
        <f t="shared" si="40"/>
        <v>0</v>
      </c>
      <c r="CK9" s="18">
        <v>1288657</v>
      </c>
      <c r="CL9" s="18">
        <v>1151222.51</v>
      </c>
      <c r="CM9" s="18">
        <f t="shared" si="41"/>
        <v>89.335060454411064</v>
      </c>
      <c r="CN9" s="19"/>
      <c r="CO9" s="19"/>
      <c r="CP9" s="18">
        <f t="shared" si="42"/>
        <v>0</v>
      </c>
      <c r="CQ9" s="18">
        <v>514059</v>
      </c>
      <c r="CR9" s="18">
        <v>514059</v>
      </c>
      <c r="CS9" s="18">
        <f t="shared" si="43"/>
        <v>100</v>
      </c>
      <c r="CT9" s="18"/>
      <c r="CU9" s="18"/>
      <c r="CV9" s="18">
        <f t="shared" si="44"/>
        <v>0</v>
      </c>
      <c r="CW9" s="18"/>
      <c r="CX9" s="18"/>
      <c r="CY9" s="18">
        <f t="shared" si="5"/>
        <v>0</v>
      </c>
      <c r="CZ9" s="18"/>
      <c r="DA9" s="18"/>
      <c r="DB9" s="18">
        <f t="shared" si="45"/>
        <v>0</v>
      </c>
      <c r="DC9" s="19"/>
      <c r="DD9" s="19"/>
      <c r="DE9" s="18">
        <f t="shared" si="6"/>
        <v>0</v>
      </c>
      <c r="DF9" s="18"/>
      <c r="DG9" s="18"/>
      <c r="DH9" s="18">
        <f t="shared" si="7"/>
        <v>0</v>
      </c>
      <c r="DI9" s="18"/>
      <c r="DJ9" s="18"/>
      <c r="DK9" s="18">
        <f t="shared" si="46"/>
        <v>0</v>
      </c>
      <c r="DL9" s="18"/>
      <c r="DM9" s="18"/>
      <c r="DN9" s="18">
        <f t="shared" si="47"/>
        <v>0</v>
      </c>
      <c r="DO9" s="19"/>
      <c r="DP9" s="19"/>
      <c r="DQ9" s="18">
        <f t="shared" si="8"/>
        <v>0</v>
      </c>
      <c r="DR9" s="19"/>
      <c r="DS9" s="19"/>
      <c r="DT9" s="18">
        <f t="shared" si="9"/>
        <v>0</v>
      </c>
      <c r="DU9" s="19"/>
      <c r="DV9" s="19"/>
      <c r="DW9" s="18">
        <f t="shared" si="10"/>
        <v>0</v>
      </c>
      <c r="DX9" s="19"/>
      <c r="DY9" s="19"/>
      <c r="DZ9" s="18">
        <f t="shared" si="11"/>
        <v>0</v>
      </c>
      <c r="EA9" s="18"/>
      <c r="EB9" s="18"/>
      <c r="EC9" s="18">
        <f t="shared" si="48"/>
        <v>0</v>
      </c>
      <c r="ED9" s="18"/>
      <c r="EE9" s="18"/>
      <c r="EF9" s="18">
        <f t="shared" si="49"/>
        <v>0</v>
      </c>
      <c r="EG9" s="18"/>
      <c r="EH9" s="18"/>
      <c r="EI9" s="18">
        <f t="shared" si="50"/>
        <v>0</v>
      </c>
      <c r="EJ9" s="18"/>
      <c r="EK9" s="18"/>
      <c r="EL9" s="18">
        <f t="shared" si="51"/>
        <v>0</v>
      </c>
      <c r="EM9" s="18">
        <v>1576915</v>
      </c>
      <c r="EN9" s="18">
        <v>511122.99</v>
      </c>
      <c r="EO9" s="18">
        <f t="shared" si="52"/>
        <v>32.412843431637093</v>
      </c>
      <c r="EP9" s="18"/>
      <c r="EQ9" s="18"/>
      <c r="ER9" s="18">
        <f t="shared" si="53"/>
        <v>0</v>
      </c>
      <c r="ES9" s="18"/>
      <c r="ET9" s="18"/>
      <c r="EU9" s="18">
        <f t="shared" si="54"/>
        <v>0</v>
      </c>
      <c r="EV9" s="18">
        <v>3230789</v>
      </c>
      <c r="EW9" s="18">
        <v>0</v>
      </c>
      <c r="EX9" s="18">
        <f t="shared" si="55"/>
        <v>0</v>
      </c>
      <c r="EY9" s="18"/>
      <c r="EZ9" s="18"/>
      <c r="FA9" s="18">
        <f t="shared" si="56"/>
        <v>0</v>
      </c>
      <c r="FB9" s="18"/>
      <c r="FC9" s="18"/>
      <c r="FD9" s="19">
        <f t="shared" si="12"/>
        <v>0</v>
      </c>
      <c r="FE9" s="18">
        <v>4940073</v>
      </c>
      <c r="FF9" s="18">
        <v>0</v>
      </c>
      <c r="FG9" s="18">
        <f t="shared" si="57"/>
        <v>0</v>
      </c>
      <c r="FH9" s="18"/>
      <c r="FI9" s="18"/>
      <c r="FJ9" s="18">
        <f t="shared" si="58"/>
        <v>0</v>
      </c>
      <c r="FK9" s="18"/>
      <c r="FL9" s="18"/>
      <c r="FM9" s="18">
        <f t="shared" si="59"/>
        <v>0</v>
      </c>
      <c r="FN9" s="19"/>
      <c r="FO9" s="19"/>
      <c r="FP9" s="18">
        <f t="shared" si="60"/>
        <v>0</v>
      </c>
      <c r="FQ9" s="19">
        <v>300000</v>
      </c>
      <c r="FR9" s="19">
        <v>0</v>
      </c>
      <c r="FS9" s="18">
        <f t="shared" si="61"/>
        <v>0</v>
      </c>
      <c r="FT9" s="19"/>
      <c r="FU9" s="19"/>
      <c r="FV9" s="18">
        <f t="shared" si="13"/>
        <v>0</v>
      </c>
      <c r="FW9" s="19"/>
      <c r="FX9" s="19"/>
      <c r="FY9" s="18">
        <f t="shared" si="14"/>
        <v>0</v>
      </c>
      <c r="FZ9" s="19">
        <v>29700</v>
      </c>
      <c r="GA9" s="19">
        <v>0</v>
      </c>
      <c r="GB9" s="18">
        <f t="shared" si="15"/>
        <v>0</v>
      </c>
      <c r="GC9" s="19">
        <v>1103400</v>
      </c>
      <c r="GD9" s="19">
        <v>0</v>
      </c>
      <c r="GE9" s="18">
        <f t="shared" si="16"/>
        <v>0</v>
      </c>
      <c r="GF9" s="19">
        <v>0</v>
      </c>
      <c r="GG9" s="19">
        <v>0</v>
      </c>
      <c r="GH9" s="18">
        <f t="shared" si="17"/>
        <v>0</v>
      </c>
      <c r="GI9" s="10">
        <f t="shared" si="62"/>
        <v>56228282.960000001</v>
      </c>
      <c r="GJ9" s="10">
        <f t="shared" si="63"/>
        <v>15161437.75</v>
      </c>
      <c r="GK9" s="10">
        <f t="shared" si="64"/>
        <v>26.964077421296377</v>
      </c>
      <c r="GL9" s="4"/>
      <c r="GM9" s="4"/>
    </row>
    <row r="10" spans="1:195" ht="15.75" x14ac:dyDescent="0.25">
      <c r="A10" s="12" t="s">
        <v>8</v>
      </c>
      <c r="B10" s="19">
        <v>12550568.289999999</v>
      </c>
      <c r="C10" s="19">
        <v>3100507.94</v>
      </c>
      <c r="D10" s="18">
        <f t="shared" si="18"/>
        <v>24.704123895890934</v>
      </c>
      <c r="E10" s="18">
        <v>18056664.960000001</v>
      </c>
      <c r="F10" s="18">
        <v>11924717.359999999</v>
      </c>
      <c r="G10" s="18">
        <f t="shared" si="19"/>
        <v>66.040530665082457</v>
      </c>
      <c r="H10" s="18"/>
      <c r="I10" s="18"/>
      <c r="J10" s="18">
        <f t="shared" si="20"/>
        <v>0</v>
      </c>
      <c r="K10" s="18"/>
      <c r="L10" s="18"/>
      <c r="M10" s="18">
        <f t="shared" si="21"/>
        <v>0</v>
      </c>
      <c r="N10" s="18"/>
      <c r="O10" s="18"/>
      <c r="P10" s="18">
        <f t="shared" si="22"/>
        <v>0</v>
      </c>
      <c r="Q10" s="18"/>
      <c r="R10" s="18"/>
      <c r="S10" s="18">
        <f t="shared" si="23"/>
        <v>0</v>
      </c>
      <c r="T10" s="18"/>
      <c r="U10" s="18"/>
      <c r="V10" s="18">
        <f t="shared" si="24"/>
        <v>0</v>
      </c>
      <c r="W10" s="29"/>
      <c r="X10" s="29"/>
      <c r="Y10" s="18">
        <f t="shared" si="25"/>
        <v>0</v>
      </c>
      <c r="Z10" s="29"/>
      <c r="AA10" s="29"/>
      <c r="AB10" s="18">
        <f t="shared" si="26"/>
        <v>0</v>
      </c>
      <c r="AC10" s="19">
        <v>4608</v>
      </c>
      <c r="AD10" s="19">
        <v>0</v>
      </c>
      <c r="AE10" s="19">
        <v>0</v>
      </c>
      <c r="AF10" s="19"/>
      <c r="AG10" s="19"/>
      <c r="AH10" s="18">
        <f t="shared" si="27"/>
        <v>0</v>
      </c>
      <c r="AI10" s="34">
        <v>6021913.4699999997</v>
      </c>
      <c r="AJ10" s="35">
        <v>5889290.7000000002</v>
      </c>
      <c r="AK10" s="18">
        <f t="shared" si="0"/>
        <v>97.797663970751145</v>
      </c>
      <c r="AL10" s="18"/>
      <c r="AM10" s="18"/>
      <c r="AN10" s="18">
        <f t="shared" si="28"/>
        <v>0</v>
      </c>
      <c r="AO10" s="18">
        <v>2777465.11</v>
      </c>
      <c r="AP10" s="18">
        <v>776410</v>
      </c>
      <c r="AQ10" s="18">
        <f t="shared" si="29"/>
        <v>27.953906502897532</v>
      </c>
      <c r="AR10" s="18"/>
      <c r="AS10" s="18"/>
      <c r="AT10" s="18">
        <f t="shared" si="30"/>
        <v>0</v>
      </c>
      <c r="AU10" s="19">
        <v>30533026.950000003</v>
      </c>
      <c r="AV10" s="19">
        <v>27986091.27</v>
      </c>
      <c r="AW10" s="18">
        <f t="shared" si="1"/>
        <v>91.658423895636716</v>
      </c>
      <c r="AX10" s="18"/>
      <c r="AY10" s="18"/>
      <c r="AZ10" s="18">
        <f t="shared" si="31"/>
        <v>0</v>
      </c>
      <c r="BA10" s="19">
        <v>5781075.2999999998</v>
      </c>
      <c r="BB10" s="19">
        <v>5781075.2999999998</v>
      </c>
      <c r="BC10" s="19">
        <f t="shared" si="32"/>
        <v>100</v>
      </c>
      <c r="BD10" s="18">
        <v>31838023</v>
      </c>
      <c r="BE10" s="18">
        <v>0</v>
      </c>
      <c r="BF10" s="18">
        <f t="shared" si="2"/>
        <v>0</v>
      </c>
      <c r="BG10" s="18"/>
      <c r="BH10" s="18"/>
      <c r="BI10" s="18">
        <f t="shared" si="3"/>
        <v>0</v>
      </c>
      <c r="BJ10" s="19"/>
      <c r="BK10" s="19"/>
      <c r="BL10" s="18">
        <f t="shared" si="4"/>
        <v>0</v>
      </c>
      <c r="BM10" s="26">
        <v>38976999</v>
      </c>
      <c r="BN10" s="26">
        <v>29232749.25</v>
      </c>
      <c r="BO10" s="18">
        <f t="shared" si="33"/>
        <v>75</v>
      </c>
      <c r="BP10" s="19"/>
      <c r="BQ10" s="19"/>
      <c r="BR10" s="18">
        <f t="shared" si="34"/>
        <v>0</v>
      </c>
      <c r="BS10" s="18"/>
      <c r="BT10" s="18"/>
      <c r="BU10" s="18">
        <f t="shared" si="35"/>
        <v>0</v>
      </c>
      <c r="BV10" s="19">
        <v>2070000</v>
      </c>
      <c r="BW10" s="19">
        <v>1777448.18</v>
      </c>
      <c r="BX10" s="19">
        <f t="shared" ref="BX10" si="65">BW10/BV10*100</f>
        <v>85.867061835748785</v>
      </c>
      <c r="BY10" s="19"/>
      <c r="BZ10" s="19"/>
      <c r="CA10" s="18">
        <f t="shared" si="37"/>
        <v>0</v>
      </c>
      <c r="CB10" s="19">
        <v>24620214</v>
      </c>
      <c r="CC10" s="19">
        <v>9684736.6400000006</v>
      </c>
      <c r="CD10" s="19">
        <f t="shared" si="38"/>
        <v>39.336525019644434</v>
      </c>
      <c r="CE10" s="19"/>
      <c r="CF10" s="19"/>
      <c r="CG10" s="18">
        <f t="shared" si="39"/>
        <v>0</v>
      </c>
      <c r="CH10" s="18"/>
      <c r="CI10" s="18"/>
      <c r="CJ10" s="18">
        <f t="shared" si="40"/>
        <v>0</v>
      </c>
      <c r="CK10" s="18"/>
      <c r="CL10" s="18"/>
      <c r="CM10" s="18">
        <f t="shared" si="41"/>
        <v>0</v>
      </c>
      <c r="CN10" s="19"/>
      <c r="CO10" s="19"/>
      <c r="CP10" s="18">
        <f t="shared" si="42"/>
        <v>0</v>
      </c>
      <c r="CQ10" s="18">
        <v>2247631</v>
      </c>
      <c r="CR10" s="18">
        <v>2234033.5</v>
      </c>
      <c r="CS10" s="18">
        <f t="shared" si="43"/>
        <v>99.395029700159853</v>
      </c>
      <c r="CT10" s="18"/>
      <c r="CU10" s="18"/>
      <c r="CV10" s="18">
        <f t="shared" si="44"/>
        <v>0</v>
      </c>
      <c r="CW10" s="18"/>
      <c r="CX10" s="18"/>
      <c r="CY10" s="18">
        <f t="shared" si="5"/>
        <v>0</v>
      </c>
      <c r="CZ10" s="18">
        <v>4240175</v>
      </c>
      <c r="DA10" s="18">
        <v>2762955</v>
      </c>
      <c r="DB10" s="18">
        <f t="shared" si="45"/>
        <v>65.161343576621249</v>
      </c>
      <c r="DC10" s="19"/>
      <c r="DD10" s="19"/>
      <c r="DE10" s="18">
        <f t="shared" si="6"/>
        <v>0</v>
      </c>
      <c r="DF10" s="18">
        <v>938888</v>
      </c>
      <c r="DG10" s="18">
        <v>938888</v>
      </c>
      <c r="DH10" s="18">
        <f t="shared" si="7"/>
        <v>100</v>
      </c>
      <c r="DI10" s="18">
        <v>1000</v>
      </c>
      <c r="DJ10" s="18">
        <v>0</v>
      </c>
      <c r="DK10" s="18">
        <f t="shared" si="46"/>
        <v>0</v>
      </c>
      <c r="DL10" s="18"/>
      <c r="DM10" s="18"/>
      <c r="DN10" s="18">
        <f t="shared" si="47"/>
        <v>0</v>
      </c>
      <c r="DO10" s="19"/>
      <c r="DP10" s="19"/>
      <c r="DQ10" s="18">
        <f t="shared" si="8"/>
        <v>0</v>
      </c>
      <c r="DR10" s="19">
        <v>1547014.17</v>
      </c>
      <c r="DS10" s="19">
        <v>0</v>
      </c>
      <c r="DT10" s="18">
        <f t="shared" si="9"/>
        <v>0</v>
      </c>
      <c r="DU10" s="19">
        <v>436330.72</v>
      </c>
      <c r="DV10" s="19">
        <v>436330.72</v>
      </c>
      <c r="DW10" s="18">
        <f t="shared" si="10"/>
        <v>100</v>
      </c>
      <c r="DX10" s="19"/>
      <c r="DY10" s="19"/>
      <c r="DZ10" s="18">
        <f t="shared" si="11"/>
        <v>0</v>
      </c>
      <c r="EA10" s="18"/>
      <c r="EB10" s="18"/>
      <c r="EC10" s="18">
        <f t="shared" si="48"/>
        <v>0</v>
      </c>
      <c r="ED10" s="18"/>
      <c r="EE10" s="18"/>
      <c r="EF10" s="18">
        <f t="shared" si="49"/>
        <v>0</v>
      </c>
      <c r="EG10" s="18"/>
      <c r="EH10" s="18"/>
      <c r="EI10" s="18">
        <f t="shared" si="50"/>
        <v>0</v>
      </c>
      <c r="EJ10" s="18"/>
      <c r="EK10" s="18"/>
      <c r="EL10" s="18">
        <f t="shared" si="51"/>
        <v>0</v>
      </c>
      <c r="EM10" s="18">
        <v>3153829</v>
      </c>
      <c r="EN10" s="18">
        <v>0</v>
      </c>
      <c r="EO10" s="18">
        <f t="shared" si="52"/>
        <v>0</v>
      </c>
      <c r="EP10" s="18">
        <v>1175386</v>
      </c>
      <c r="EQ10" s="18">
        <v>1175386</v>
      </c>
      <c r="ER10" s="18">
        <f t="shared" si="53"/>
        <v>100</v>
      </c>
      <c r="ES10" s="18"/>
      <c r="ET10" s="18"/>
      <c r="EU10" s="18">
        <f t="shared" si="54"/>
        <v>0</v>
      </c>
      <c r="EV10" s="18"/>
      <c r="EW10" s="18"/>
      <c r="EX10" s="18">
        <f t="shared" si="55"/>
        <v>0</v>
      </c>
      <c r="EY10" s="18"/>
      <c r="EZ10" s="18"/>
      <c r="FA10" s="18">
        <f t="shared" si="56"/>
        <v>0</v>
      </c>
      <c r="FB10" s="18"/>
      <c r="FC10" s="18"/>
      <c r="FD10" s="19">
        <f t="shared" si="12"/>
        <v>0</v>
      </c>
      <c r="FE10" s="18">
        <v>18034089</v>
      </c>
      <c r="FF10" s="18">
        <v>9007765.3699999992</v>
      </c>
      <c r="FG10" s="18">
        <f t="shared" si="57"/>
        <v>49.94854672171131</v>
      </c>
      <c r="FH10" s="18"/>
      <c r="FI10" s="18"/>
      <c r="FJ10" s="18">
        <f t="shared" si="58"/>
        <v>0</v>
      </c>
      <c r="FK10" s="18"/>
      <c r="FL10" s="18"/>
      <c r="FM10" s="18">
        <f t="shared" si="59"/>
        <v>0</v>
      </c>
      <c r="FN10" s="19"/>
      <c r="FO10" s="19"/>
      <c r="FP10" s="18">
        <f t="shared" si="60"/>
        <v>0</v>
      </c>
      <c r="FQ10" s="19"/>
      <c r="FR10" s="19"/>
      <c r="FS10" s="18">
        <f t="shared" si="61"/>
        <v>0</v>
      </c>
      <c r="FT10" s="19"/>
      <c r="FU10" s="19"/>
      <c r="FV10" s="18">
        <f t="shared" si="13"/>
        <v>0</v>
      </c>
      <c r="FW10" s="19">
        <v>385047</v>
      </c>
      <c r="FX10" s="19">
        <v>0</v>
      </c>
      <c r="FY10" s="18">
        <f t="shared" si="14"/>
        <v>0</v>
      </c>
      <c r="FZ10" s="19">
        <v>80078.740000000005</v>
      </c>
      <c r="GA10" s="19">
        <v>28057.84</v>
      </c>
      <c r="GB10" s="18">
        <f t="shared" si="15"/>
        <v>35.037814031539455</v>
      </c>
      <c r="GC10" s="19">
        <v>2298498.89</v>
      </c>
      <c r="GD10" s="19">
        <v>634500</v>
      </c>
      <c r="GE10" s="18">
        <f t="shared" si="16"/>
        <v>27.60497308745709</v>
      </c>
      <c r="GF10" s="19">
        <v>0</v>
      </c>
      <c r="GG10" s="19">
        <v>0</v>
      </c>
      <c r="GH10" s="18">
        <f t="shared" si="17"/>
        <v>0</v>
      </c>
      <c r="GI10" s="10">
        <f t="shared" si="62"/>
        <v>207768525.59999996</v>
      </c>
      <c r="GJ10" s="10">
        <f t="shared" si="63"/>
        <v>113370943.07000001</v>
      </c>
      <c r="GK10" s="10">
        <f t="shared" si="64"/>
        <v>54.56598526778977</v>
      </c>
      <c r="GL10" s="4"/>
      <c r="GM10" s="4"/>
    </row>
    <row r="11" spans="1:195" ht="15.75" x14ac:dyDescent="0.2">
      <c r="A11" s="12" t="s">
        <v>9</v>
      </c>
      <c r="B11" s="19">
        <v>7294539.4299999997</v>
      </c>
      <c r="C11" s="19">
        <v>6038899.4000000004</v>
      </c>
      <c r="D11" s="18">
        <f t="shared" si="18"/>
        <v>82.786575601524987</v>
      </c>
      <c r="E11" s="18">
        <v>145248598.77000001</v>
      </c>
      <c r="F11" s="18"/>
      <c r="G11" s="18">
        <f t="shared" si="19"/>
        <v>0</v>
      </c>
      <c r="H11" s="18"/>
      <c r="I11" s="18"/>
      <c r="J11" s="18">
        <f t="shared" si="20"/>
        <v>0</v>
      </c>
      <c r="K11" s="18"/>
      <c r="L11" s="18"/>
      <c r="M11" s="18">
        <f t="shared" si="21"/>
        <v>0</v>
      </c>
      <c r="N11" s="18"/>
      <c r="O11" s="18"/>
      <c r="P11" s="18">
        <f t="shared" ref="P11" si="66">IF(N11=0,0,O11/N11)*100</f>
        <v>0</v>
      </c>
      <c r="Q11" s="18"/>
      <c r="R11" s="18"/>
      <c r="S11" s="18">
        <f t="shared" ref="S11" si="67">IF(Q11=0,0,R11/Q11)*100</f>
        <v>0</v>
      </c>
      <c r="T11" s="18"/>
      <c r="U11" s="18"/>
      <c r="V11" s="18">
        <f t="shared" si="24"/>
        <v>0</v>
      </c>
      <c r="W11" s="29"/>
      <c r="X11" s="29"/>
      <c r="Y11" s="18">
        <f t="shared" si="25"/>
        <v>0</v>
      </c>
      <c r="Z11" s="29"/>
      <c r="AA11" s="29"/>
      <c r="AB11" s="18">
        <f t="shared" si="26"/>
        <v>0</v>
      </c>
      <c r="AC11" s="19"/>
      <c r="AD11" s="19"/>
      <c r="AE11" s="19">
        <v>0</v>
      </c>
      <c r="AF11" s="19"/>
      <c r="AG11" s="19"/>
      <c r="AH11" s="18">
        <f t="shared" si="27"/>
        <v>0</v>
      </c>
      <c r="AI11" s="19">
        <v>1250074.22</v>
      </c>
      <c r="AJ11" s="19">
        <v>1249909.17</v>
      </c>
      <c r="AK11" s="18">
        <f t="shared" si="0"/>
        <v>99.986796783954162</v>
      </c>
      <c r="AL11" s="18"/>
      <c r="AM11" s="18"/>
      <c r="AN11" s="18">
        <f t="shared" si="28"/>
        <v>0</v>
      </c>
      <c r="AO11" s="18">
        <v>1323695.49</v>
      </c>
      <c r="AP11" s="18">
        <v>1261176.96</v>
      </c>
      <c r="AQ11" s="18">
        <f t="shared" si="29"/>
        <v>95.276970385386747</v>
      </c>
      <c r="AR11" s="18"/>
      <c r="AS11" s="18"/>
      <c r="AT11" s="18">
        <f t="shared" si="30"/>
        <v>0</v>
      </c>
      <c r="AU11" s="19">
        <v>1192363.6599999999</v>
      </c>
      <c r="AV11" s="19">
        <v>1192363.6599999999</v>
      </c>
      <c r="AW11" s="18">
        <f t="shared" si="1"/>
        <v>100</v>
      </c>
      <c r="AX11" s="18"/>
      <c r="AY11" s="18"/>
      <c r="AZ11" s="18">
        <f t="shared" si="31"/>
        <v>0</v>
      </c>
      <c r="BA11" s="19">
        <v>559458.9</v>
      </c>
      <c r="BB11" s="19">
        <v>559458.9</v>
      </c>
      <c r="BC11" s="19">
        <f t="shared" si="32"/>
        <v>100</v>
      </c>
      <c r="BD11" s="18">
        <v>164713200</v>
      </c>
      <c r="BE11" s="18">
        <v>88896863.239999995</v>
      </c>
      <c r="BF11" s="18">
        <f t="shared" si="2"/>
        <v>53.970697697573719</v>
      </c>
      <c r="BG11" s="18"/>
      <c r="BH11" s="18"/>
      <c r="BI11" s="18">
        <f t="shared" si="3"/>
        <v>0</v>
      </c>
      <c r="BJ11" s="19"/>
      <c r="BK11" s="19"/>
      <c r="BL11" s="18">
        <f t="shared" si="4"/>
        <v>0</v>
      </c>
      <c r="BM11" s="26">
        <v>2678483</v>
      </c>
      <c r="BN11" s="26">
        <v>2008854</v>
      </c>
      <c r="BO11" s="18">
        <f t="shared" si="33"/>
        <v>74.999691989831561</v>
      </c>
      <c r="BP11" s="19"/>
      <c r="BQ11" s="19"/>
      <c r="BR11" s="18">
        <f t="shared" si="34"/>
        <v>0</v>
      </c>
      <c r="BS11" s="18"/>
      <c r="BT11" s="18"/>
      <c r="BU11" s="18">
        <f t="shared" si="35"/>
        <v>0</v>
      </c>
      <c r="BV11" s="19"/>
      <c r="BW11" s="19"/>
      <c r="BX11" s="19"/>
      <c r="BY11" s="19"/>
      <c r="BZ11" s="19"/>
      <c r="CA11" s="18">
        <f t="shared" si="37"/>
        <v>0</v>
      </c>
      <c r="CB11" s="19">
        <v>2062894</v>
      </c>
      <c r="CC11" s="19">
        <v>886111.07</v>
      </c>
      <c r="CD11" s="19">
        <f t="shared" si="38"/>
        <v>42.954755309773553</v>
      </c>
      <c r="CE11" s="19"/>
      <c r="CF11" s="19"/>
      <c r="CG11" s="18">
        <f t="shared" si="39"/>
        <v>0</v>
      </c>
      <c r="CH11" s="18"/>
      <c r="CI11" s="18"/>
      <c r="CJ11" s="18">
        <f t="shared" si="40"/>
        <v>0</v>
      </c>
      <c r="CK11" s="18"/>
      <c r="CL11" s="18"/>
      <c r="CM11" s="18">
        <f t="shared" si="41"/>
        <v>0</v>
      </c>
      <c r="CN11" s="19"/>
      <c r="CO11" s="19"/>
      <c r="CP11" s="18">
        <f t="shared" si="42"/>
        <v>0</v>
      </c>
      <c r="CQ11" s="18">
        <v>310806</v>
      </c>
      <c r="CR11" s="18">
        <v>310806</v>
      </c>
      <c r="CS11" s="18">
        <f t="shared" ref="CS11" si="68">IF(CQ11=0,0,CR11/CQ11)*100</f>
        <v>100</v>
      </c>
      <c r="CT11" s="18"/>
      <c r="CU11" s="18"/>
      <c r="CV11" s="18">
        <f t="shared" si="44"/>
        <v>0</v>
      </c>
      <c r="CW11" s="18">
        <v>3618005</v>
      </c>
      <c r="CX11" s="18">
        <v>0</v>
      </c>
      <c r="CY11" s="18">
        <f t="shared" si="5"/>
        <v>0</v>
      </c>
      <c r="CZ11" s="18">
        <v>2649422</v>
      </c>
      <c r="DA11" s="18">
        <v>486048</v>
      </c>
      <c r="DB11" s="18">
        <f t="shared" si="45"/>
        <v>18.345435344010884</v>
      </c>
      <c r="DC11" s="19"/>
      <c r="DD11" s="19"/>
      <c r="DE11" s="18">
        <f t="shared" si="6"/>
        <v>0</v>
      </c>
      <c r="DF11" s="18">
        <v>0</v>
      </c>
      <c r="DG11" s="18">
        <v>0</v>
      </c>
      <c r="DH11" s="18">
        <f t="shared" si="7"/>
        <v>0</v>
      </c>
      <c r="DI11" s="18"/>
      <c r="DJ11" s="18"/>
      <c r="DK11" s="18">
        <f t="shared" si="46"/>
        <v>0</v>
      </c>
      <c r="DL11" s="18">
        <v>189475.68</v>
      </c>
      <c r="DM11" s="18">
        <v>189475.68</v>
      </c>
      <c r="DN11" s="18">
        <f t="shared" si="47"/>
        <v>100</v>
      </c>
      <c r="DO11" s="19"/>
      <c r="DP11" s="19"/>
      <c r="DQ11" s="18">
        <f t="shared" si="8"/>
        <v>0</v>
      </c>
      <c r="DR11" s="19">
        <v>1175600.79</v>
      </c>
      <c r="DS11" s="19">
        <v>0</v>
      </c>
      <c r="DT11" s="18">
        <f t="shared" si="9"/>
        <v>0</v>
      </c>
      <c r="DU11" s="19">
        <v>881316.5</v>
      </c>
      <c r="DV11" s="19">
        <v>881316.5</v>
      </c>
      <c r="DW11" s="18">
        <f t="shared" si="10"/>
        <v>100</v>
      </c>
      <c r="DX11" s="19"/>
      <c r="DY11" s="19"/>
      <c r="DZ11" s="18">
        <f t="shared" si="11"/>
        <v>0</v>
      </c>
      <c r="EA11" s="18"/>
      <c r="EB11" s="18"/>
      <c r="EC11" s="18">
        <f t="shared" si="48"/>
        <v>0</v>
      </c>
      <c r="ED11" s="18"/>
      <c r="EE11" s="18"/>
      <c r="EF11" s="18">
        <f t="shared" si="49"/>
        <v>0</v>
      </c>
      <c r="EG11" s="18"/>
      <c r="EH11" s="18"/>
      <c r="EI11" s="18">
        <f t="shared" si="50"/>
        <v>0</v>
      </c>
      <c r="EJ11" s="18"/>
      <c r="EK11" s="18"/>
      <c r="EL11" s="18">
        <f t="shared" si="51"/>
        <v>0</v>
      </c>
      <c r="EM11" s="18">
        <v>1971143</v>
      </c>
      <c r="EN11" s="18">
        <v>1002473.28</v>
      </c>
      <c r="EO11" s="18">
        <f t="shared" si="52"/>
        <v>50.857460874223733</v>
      </c>
      <c r="EP11" s="18"/>
      <c r="EQ11" s="18"/>
      <c r="ER11" s="18">
        <f t="shared" si="53"/>
        <v>0</v>
      </c>
      <c r="ES11" s="18"/>
      <c r="ET11" s="18"/>
      <c r="EU11" s="18">
        <f t="shared" si="54"/>
        <v>0</v>
      </c>
      <c r="EV11" s="18">
        <v>2997983</v>
      </c>
      <c r="EW11" s="18">
        <v>0</v>
      </c>
      <c r="EX11" s="18">
        <f t="shared" si="55"/>
        <v>0</v>
      </c>
      <c r="EY11" s="18"/>
      <c r="EZ11" s="18"/>
      <c r="FA11" s="18">
        <f t="shared" si="56"/>
        <v>0</v>
      </c>
      <c r="FB11" s="18"/>
      <c r="FC11" s="18"/>
      <c r="FD11" s="19">
        <f t="shared" si="12"/>
        <v>0</v>
      </c>
      <c r="FE11" s="18"/>
      <c r="FF11" s="18"/>
      <c r="FG11" s="18">
        <f t="shared" si="57"/>
        <v>0</v>
      </c>
      <c r="FH11" s="18"/>
      <c r="FI11" s="18"/>
      <c r="FJ11" s="18">
        <f t="shared" si="58"/>
        <v>0</v>
      </c>
      <c r="FK11" s="18"/>
      <c r="FL11" s="18"/>
      <c r="FM11" s="18">
        <f t="shared" si="59"/>
        <v>0</v>
      </c>
      <c r="FN11" s="19"/>
      <c r="FO11" s="19"/>
      <c r="FP11" s="18">
        <f t="shared" si="60"/>
        <v>0</v>
      </c>
      <c r="FQ11" s="19"/>
      <c r="FR11" s="19"/>
      <c r="FS11" s="18">
        <f t="shared" si="61"/>
        <v>0</v>
      </c>
      <c r="FT11" s="19"/>
      <c r="FU11" s="19"/>
      <c r="FV11" s="18">
        <f t="shared" si="13"/>
        <v>0</v>
      </c>
      <c r="FW11" s="19"/>
      <c r="FX11" s="19"/>
      <c r="FY11" s="18">
        <f t="shared" si="14"/>
        <v>0</v>
      </c>
      <c r="FZ11" s="19">
        <v>0</v>
      </c>
      <c r="GA11" s="19">
        <v>0</v>
      </c>
      <c r="GB11" s="18">
        <f t="shared" si="15"/>
        <v>0</v>
      </c>
      <c r="GC11" s="19">
        <v>959301</v>
      </c>
      <c r="GD11" s="19">
        <v>0</v>
      </c>
      <c r="GE11" s="18">
        <f t="shared" si="16"/>
        <v>0</v>
      </c>
      <c r="GF11" s="19">
        <v>0</v>
      </c>
      <c r="GG11" s="19">
        <v>0</v>
      </c>
      <c r="GH11" s="18">
        <f t="shared" si="17"/>
        <v>0</v>
      </c>
      <c r="GI11" s="10">
        <f t="shared" si="62"/>
        <v>341076360.44000006</v>
      </c>
      <c r="GJ11" s="10">
        <f t="shared" si="63"/>
        <v>104963755.86</v>
      </c>
      <c r="GK11" s="10">
        <f t="shared" ref="GK11" si="69">IF(GI11=0,0,GJ11/GI11)*100</f>
        <v>30.774268766264889</v>
      </c>
      <c r="GL11" s="4"/>
      <c r="GM11" s="4"/>
    </row>
    <row r="12" spans="1:195" ht="15.75" x14ac:dyDescent="0.2">
      <c r="A12" s="12" t="s">
        <v>28</v>
      </c>
      <c r="B12" s="19">
        <v>9681123</v>
      </c>
      <c r="C12" s="19">
        <v>2797449.08</v>
      </c>
      <c r="D12" s="18">
        <f t="shared" si="18"/>
        <v>28.895915071009842</v>
      </c>
      <c r="E12" s="18"/>
      <c r="F12" s="18"/>
      <c r="G12" s="18">
        <f t="shared" si="19"/>
        <v>0</v>
      </c>
      <c r="H12" s="18"/>
      <c r="I12" s="18"/>
      <c r="J12" s="18">
        <f t="shared" si="20"/>
        <v>0</v>
      </c>
      <c r="K12" s="18"/>
      <c r="L12" s="18"/>
      <c r="M12" s="18">
        <f t="shared" si="21"/>
        <v>0</v>
      </c>
      <c r="N12" s="18">
        <v>106186642.69</v>
      </c>
      <c r="O12" s="18">
        <v>35766504.960000001</v>
      </c>
      <c r="P12" s="18">
        <f t="shared" si="22"/>
        <v>33.682678022334976</v>
      </c>
      <c r="Q12" s="18">
        <v>39533693.57</v>
      </c>
      <c r="R12" s="18">
        <v>15180203.279999999</v>
      </c>
      <c r="S12" s="18">
        <f t="shared" si="23"/>
        <v>38.398140697684369</v>
      </c>
      <c r="T12" s="18">
        <v>2500</v>
      </c>
      <c r="U12" s="18">
        <v>0</v>
      </c>
      <c r="V12" s="18">
        <f t="shared" si="24"/>
        <v>0</v>
      </c>
      <c r="W12" s="29"/>
      <c r="X12" s="29"/>
      <c r="Y12" s="18">
        <f t="shared" si="25"/>
        <v>0</v>
      </c>
      <c r="Z12" s="29"/>
      <c r="AA12" s="29"/>
      <c r="AB12" s="18">
        <f t="shared" si="26"/>
        <v>0</v>
      </c>
      <c r="AC12" s="19"/>
      <c r="AD12" s="19"/>
      <c r="AE12" s="19">
        <v>0</v>
      </c>
      <c r="AF12" s="19"/>
      <c r="AG12" s="19"/>
      <c r="AH12" s="18">
        <f t="shared" si="27"/>
        <v>0</v>
      </c>
      <c r="AI12" s="19">
        <v>15133968</v>
      </c>
      <c r="AJ12" s="19">
        <v>11071799.210000001</v>
      </c>
      <c r="AK12" s="18">
        <f t="shared" si="0"/>
        <v>73.1586006393036</v>
      </c>
      <c r="AL12" s="18"/>
      <c r="AM12" s="18"/>
      <c r="AN12" s="18">
        <f t="shared" si="28"/>
        <v>0</v>
      </c>
      <c r="AO12" s="18">
        <v>1660357.93</v>
      </c>
      <c r="AP12" s="18">
        <v>643021.66</v>
      </c>
      <c r="AQ12" s="18">
        <f t="shared" si="29"/>
        <v>38.727894051133902</v>
      </c>
      <c r="AR12" s="18"/>
      <c r="AS12" s="18"/>
      <c r="AT12" s="18">
        <f t="shared" si="30"/>
        <v>0</v>
      </c>
      <c r="AU12" s="19">
        <v>12864528.469999999</v>
      </c>
      <c r="AV12" s="19">
        <v>9742583.7599999998</v>
      </c>
      <c r="AW12" s="18">
        <f t="shared" si="1"/>
        <v>75.732148152337217</v>
      </c>
      <c r="AX12" s="18"/>
      <c r="AY12" s="18"/>
      <c r="AZ12" s="18">
        <f t="shared" si="31"/>
        <v>0</v>
      </c>
      <c r="BA12" s="19">
        <v>949704.21</v>
      </c>
      <c r="BB12" s="19">
        <v>949704.21</v>
      </c>
      <c r="BC12" s="19">
        <f t="shared" si="32"/>
        <v>100</v>
      </c>
      <c r="BD12" s="18">
        <v>59000000</v>
      </c>
      <c r="BE12" s="18">
        <v>58999988.57</v>
      </c>
      <c r="BF12" s="18">
        <f t="shared" si="2"/>
        <v>99.999980627118646</v>
      </c>
      <c r="BG12" s="18"/>
      <c r="BH12" s="18"/>
      <c r="BI12" s="18">
        <f t="shared" si="3"/>
        <v>0</v>
      </c>
      <c r="BJ12" s="19"/>
      <c r="BK12" s="19"/>
      <c r="BL12" s="18">
        <f t="shared" si="4"/>
        <v>0</v>
      </c>
      <c r="BM12" s="26">
        <v>23199905</v>
      </c>
      <c r="BN12" s="26">
        <v>17799925</v>
      </c>
      <c r="BO12" s="18">
        <f t="shared" si="33"/>
        <v>76.724128827251661</v>
      </c>
      <c r="BP12" s="19"/>
      <c r="BQ12" s="19"/>
      <c r="BR12" s="18">
        <f t="shared" si="34"/>
        <v>0</v>
      </c>
      <c r="BS12" s="18"/>
      <c r="BT12" s="18"/>
      <c r="BU12" s="18">
        <f t="shared" si="35"/>
        <v>0</v>
      </c>
      <c r="BV12" s="19">
        <v>19320000</v>
      </c>
      <c r="BW12" s="19">
        <v>3044053.68</v>
      </c>
      <c r="BX12" s="19">
        <f t="shared" ref="BX12:BX13" si="70">BW12/BV12*100</f>
        <v>15.75597142857143</v>
      </c>
      <c r="BY12" s="19"/>
      <c r="BZ12" s="19"/>
      <c r="CA12" s="18">
        <f t="shared" si="37"/>
        <v>0</v>
      </c>
      <c r="CB12" s="19">
        <v>18036908</v>
      </c>
      <c r="CC12" s="19">
        <v>7088674.0599999996</v>
      </c>
      <c r="CD12" s="19">
        <f t="shared" si="38"/>
        <v>39.300938165233198</v>
      </c>
      <c r="CE12" s="19"/>
      <c r="CF12" s="19"/>
      <c r="CG12" s="18">
        <f t="shared" si="39"/>
        <v>0</v>
      </c>
      <c r="CH12" s="18"/>
      <c r="CI12" s="18"/>
      <c r="CJ12" s="18">
        <f t="shared" si="40"/>
        <v>0</v>
      </c>
      <c r="CK12" s="18"/>
      <c r="CL12" s="18"/>
      <c r="CM12" s="18">
        <f t="shared" si="41"/>
        <v>0</v>
      </c>
      <c r="CN12" s="19"/>
      <c r="CO12" s="19"/>
      <c r="CP12" s="18">
        <f t="shared" si="42"/>
        <v>0</v>
      </c>
      <c r="CQ12" s="18">
        <v>2040144</v>
      </c>
      <c r="CR12" s="18">
        <v>2040144</v>
      </c>
      <c r="CS12" s="18">
        <f t="shared" si="43"/>
        <v>100</v>
      </c>
      <c r="CT12" s="18"/>
      <c r="CU12" s="18"/>
      <c r="CV12" s="18">
        <f t="shared" si="44"/>
        <v>0</v>
      </c>
      <c r="CW12" s="18"/>
      <c r="CX12" s="18"/>
      <c r="CY12" s="18">
        <f t="shared" si="5"/>
        <v>0</v>
      </c>
      <c r="CZ12" s="18">
        <v>490000</v>
      </c>
      <c r="DA12" s="18">
        <v>370534.40000000002</v>
      </c>
      <c r="DB12" s="18">
        <f t="shared" si="45"/>
        <v>75.619265306122458</v>
      </c>
      <c r="DC12" s="19"/>
      <c r="DD12" s="19"/>
      <c r="DE12" s="18">
        <f t="shared" si="6"/>
        <v>0</v>
      </c>
      <c r="DF12" s="18"/>
      <c r="DG12" s="18"/>
      <c r="DH12" s="18">
        <f t="shared" si="7"/>
        <v>0</v>
      </c>
      <c r="DI12" s="18"/>
      <c r="DJ12" s="18"/>
      <c r="DK12" s="18">
        <f t="shared" si="46"/>
        <v>0</v>
      </c>
      <c r="DL12" s="18"/>
      <c r="DM12" s="18"/>
      <c r="DN12" s="18">
        <f t="shared" si="47"/>
        <v>0</v>
      </c>
      <c r="DO12" s="19"/>
      <c r="DP12" s="19"/>
      <c r="DQ12" s="18">
        <f t="shared" si="8"/>
        <v>0</v>
      </c>
      <c r="DR12" s="19"/>
      <c r="DS12" s="19"/>
      <c r="DT12" s="18">
        <f t="shared" si="9"/>
        <v>0</v>
      </c>
      <c r="DU12" s="19">
        <v>1124417.1000000001</v>
      </c>
      <c r="DV12" s="19">
        <v>1124417.1000000001</v>
      </c>
      <c r="DW12" s="18">
        <f t="shared" si="10"/>
        <v>100</v>
      </c>
      <c r="DX12" s="19"/>
      <c r="DY12" s="19"/>
      <c r="DZ12" s="18">
        <f t="shared" si="11"/>
        <v>0</v>
      </c>
      <c r="EA12" s="18"/>
      <c r="EB12" s="18"/>
      <c r="EC12" s="18">
        <f t="shared" si="48"/>
        <v>0</v>
      </c>
      <c r="ED12" s="18">
        <v>4684269.97</v>
      </c>
      <c r="EE12" s="18">
        <v>0</v>
      </c>
      <c r="EF12" s="18">
        <f t="shared" si="49"/>
        <v>0</v>
      </c>
      <c r="EG12" s="18"/>
      <c r="EH12" s="18"/>
      <c r="EI12" s="18">
        <f t="shared" si="50"/>
        <v>0</v>
      </c>
      <c r="EJ12" s="18"/>
      <c r="EK12" s="18"/>
      <c r="EL12" s="18">
        <f t="shared" si="51"/>
        <v>0</v>
      </c>
      <c r="EM12" s="18">
        <v>2759601</v>
      </c>
      <c r="EN12" s="18">
        <v>2541582.62</v>
      </c>
      <c r="EO12" s="18">
        <f t="shared" si="52"/>
        <v>92.099641216248301</v>
      </c>
      <c r="EP12" s="18">
        <v>881538</v>
      </c>
      <c r="EQ12" s="18">
        <v>881538</v>
      </c>
      <c r="ER12" s="18">
        <f t="shared" si="53"/>
        <v>100</v>
      </c>
      <c r="ES12" s="18"/>
      <c r="ET12" s="18"/>
      <c r="EU12" s="18">
        <f t="shared" si="54"/>
        <v>0</v>
      </c>
      <c r="EV12" s="18"/>
      <c r="EW12" s="18"/>
      <c r="EX12" s="18">
        <f t="shared" si="55"/>
        <v>0</v>
      </c>
      <c r="EY12" s="18"/>
      <c r="EZ12" s="18"/>
      <c r="FA12" s="18">
        <f t="shared" si="56"/>
        <v>0</v>
      </c>
      <c r="FB12" s="18">
        <v>2524948</v>
      </c>
      <c r="FC12" s="18">
        <v>2524948</v>
      </c>
      <c r="FD12" s="19">
        <f t="shared" si="12"/>
        <v>100</v>
      </c>
      <c r="FE12" s="18"/>
      <c r="FF12" s="18"/>
      <c r="FG12" s="18">
        <f t="shared" si="57"/>
        <v>0</v>
      </c>
      <c r="FH12" s="18">
        <v>4709733</v>
      </c>
      <c r="FI12" s="18">
        <v>4709733</v>
      </c>
      <c r="FJ12" s="18">
        <f t="shared" si="58"/>
        <v>100</v>
      </c>
      <c r="FK12" s="18"/>
      <c r="FL12" s="18"/>
      <c r="FM12" s="18">
        <f t="shared" si="59"/>
        <v>0</v>
      </c>
      <c r="FN12" s="19"/>
      <c r="FO12" s="19"/>
      <c r="FP12" s="18">
        <f t="shared" si="60"/>
        <v>0</v>
      </c>
      <c r="FQ12" s="19"/>
      <c r="FR12" s="19"/>
      <c r="FS12" s="18">
        <f t="shared" si="61"/>
        <v>0</v>
      </c>
      <c r="FT12" s="19"/>
      <c r="FU12" s="19"/>
      <c r="FV12" s="18">
        <f t="shared" si="13"/>
        <v>0</v>
      </c>
      <c r="FW12" s="19">
        <v>256698</v>
      </c>
      <c r="FX12" s="19">
        <v>0</v>
      </c>
      <c r="FY12" s="18">
        <f t="shared" si="14"/>
        <v>0</v>
      </c>
      <c r="FZ12" s="19">
        <v>59157</v>
      </c>
      <c r="GA12" s="19">
        <v>59157</v>
      </c>
      <c r="GB12" s="18">
        <f t="shared" si="15"/>
        <v>100</v>
      </c>
      <c r="GC12" s="19">
        <v>537831.13</v>
      </c>
      <c r="GD12" s="19">
        <v>34020</v>
      </c>
      <c r="GE12" s="18">
        <f t="shared" si="16"/>
        <v>6.3254055227335018</v>
      </c>
      <c r="GF12" s="19">
        <v>572072</v>
      </c>
      <c r="GG12" s="19">
        <v>98661.21</v>
      </c>
      <c r="GH12" s="18">
        <f t="shared" si="17"/>
        <v>17.246292424729756</v>
      </c>
      <c r="GI12" s="10">
        <f t="shared" si="62"/>
        <v>326209740.07000005</v>
      </c>
      <c r="GJ12" s="10">
        <f t="shared" si="63"/>
        <v>177468642.80000001</v>
      </c>
      <c r="GK12" s="10">
        <f t="shared" si="64"/>
        <v>54.403232338163086</v>
      </c>
      <c r="GL12" s="4"/>
      <c r="GM12" s="4"/>
    </row>
    <row r="13" spans="1:195" ht="15.75" x14ac:dyDescent="0.2">
      <c r="A13" s="12" t="s">
        <v>10</v>
      </c>
      <c r="B13" s="19">
        <v>7040402.5599999996</v>
      </c>
      <c r="C13" s="19">
        <v>920117.51</v>
      </c>
      <c r="D13" s="18">
        <f t="shared" si="18"/>
        <v>13.069103679207799</v>
      </c>
      <c r="E13" s="18"/>
      <c r="F13" s="18"/>
      <c r="G13" s="18">
        <f t="shared" si="19"/>
        <v>0</v>
      </c>
      <c r="H13" s="18"/>
      <c r="I13" s="18"/>
      <c r="J13" s="18">
        <f t="shared" si="20"/>
        <v>0</v>
      </c>
      <c r="K13" s="18"/>
      <c r="L13" s="18"/>
      <c r="M13" s="18">
        <f t="shared" si="21"/>
        <v>0</v>
      </c>
      <c r="N13" s="18"/>
      <c r="O13" s="18"/>
      <c r="P13" s="18">
        <f t="shared" si="22"/>
        <v>0</v>
      </c>
      <c r="Q13" s="18"/>
      <c r="R13" s="18"/>
      <c r="S13" s="18">
        <f t="shared" si="23"/>
        <v>0</v>
      </c>
      <c r="T13" s="18"/>
      <c r="U13" s="18"/>
      <c r="V13" s="18">
        <f t="shared" si="24"/>
        <v>0</v>
      </c>
      <c r="W13" s="29"/>
      <c r="X13" s="29"/>
      <c r="Y13" s="18">
        <f t="shared" si="25"/>
        <v>0</v>
      </c>
      <c r="Z13" s="29"/>
      <c r="AA13" s="29"/>
      <c r="AB13" s="18">
        <f t="shared" si="26"/>
        <v>0</v>
      </c>
      <c r="AC13" s="19"/>
      <c r="AD13" s="19"/>
      <c r="AE13" s="19">
        <v>0</v>
      </c>
      <c r="AF13" s="19"/>
      <c r="AG13" s="19"/>
      <c r="AH13" s="18">
        <f t="shared" si="27"/>
        <v>0</v>
      </c>
      <c r="AI13" s="19">
        <v>9368406.5999999996</v>
      </c>
      <c r="AJ13" s="19">
        <v>4098508.71</v>
      </c>
      <c r="AK13" s="18">
        <f t="shared" si="0"/>
        <v>43.748194169966965</v>
      </c>
      <c r="AL13" s="18"/>
      <c r="AM13" s="18"/>
      <c r="AN13" s="18">
        <f t="shared" si="28"/>
        <v>0</v>
      </c>
      <c r="AO13" s="18">
        <v>1522632.39</v>
      </c>
      <c r="AP13" s="18">
        <v>0</v>
      </c>
      <c r="AQ13" s="18">
        <f t="shared" si="29"/>
        <v>0</v>
      </c>
      <c r="AR13" s="18"/>
      <c r="AS13" s="18"/>
      <c r="AT13" s="18">
        <f t="shared" si="30"/>
        <v>0</v>
      </c>
      <c r="AU13" s="19">
        <v>25327223.969999999</v>
      </c>
      <c r="AV13" s="19">
        <v>22679666.82</v>
      </c>
      <c r="AW13" s="18">
        <f t="shared" si="1"/>
        <v>89.546595579776053</v>
      </c>
      <c r="AX13" s="18"/>
      <c r="AY13" s="18"/>
      <c r="AZ13" s="18">
        <f t="shared" si="31"/>
        <v>0</v>
      </c>
      <c r="BA13" s="19">
        <v>3617686.8</v>
      </c>
      <c r="BB13" s="19">
        <v>3617686.8</v>
      </c>
      <c r="BC13" s="19">
        <f t="shared" si="32"/>
        <v>100</v>
      </c>
      <c r="BD13" s="18">
        <v>59325255.950000003</v>
      </c>
      <c r="BE13" s="18">
        <v>30146478.149999999</v>
      </c>
      <c r="BF13" s="18">
        <f t="shared" si="2"/>
        <v>50.815588853772141</v>
      </c>
      <c r="BG13" s="18"/>
      <c r="BH13" s="18"/>
      <c r="BI13" s="18">
        <f t="shared" si="3"/>
        <v>0</v>
      </c>
      <c r="BJ13" s="19"/>
      <c r="BK13" s="19"/>
      <c r="BL13" s="18">
        <f t="shared" si="4"/>
        <v>0</v>
      </c>
      <c r="BM13" s="26">
        <v>19322770</v>
      </c>
      <c r="BN13" s="26">
        <v>14492077.32</v>
      </c>
      <c r="BO13" s="18">
        <f t="shared" si="33"/>
        <v>74.999999068456546</v>
      </c>
      <c r="BP13" s="19"/>
      <c r="BQ13" s="19"/>
      <c r="BR13" s="18">
        <f t="shared" si="34"/>
        <v>0</v>
      </c>
      <c r="BS13" s="18"/>
      <c r="BT13" s="18"/>
      <c r="BU13" s="18">
        <f t="shared" si="35"/>
        <v>0</v>
      </c>
      <c r="BV13" s="19">
        <v>3210000</v>
      </c>
      <c r="BW13" s="19">
        <v>2952143.41</v>
      </c>
      <c r="BX13" s="19">
        <f t="shared" si="70"/>
        <v>91.967084423676013</v>
      </c>
      <c r="BY13" s="19"/>
      <c r="BZ13" s="19"/>
      <c r="CA13" s="18">
        <f t="shared" si="37"/>
        <v>0</v>
      </c>
      <c r="CB13" s="19">
        <v>16009513</v>
      </c>
      <c r="CC13" s="19">
        <v>7366676.25</v>
      </c>
      <c r="CD13" s="19">
        <f t="shared" si="38"/>
        <v>46.01436814473994</v>
      </c>
      <c r="CE13" s="19"/>
      <c r="CF13" s="19"/>
      <c r="CG13" s="18">
        <f t="shared" si="39"/>
        <v>0</v>
      </c>
      <c r="CH13" s="18"/>
      <c r="CI13" s="18"/>
      <c r="CJ13" s="18">
        <f t="shared" si="40"/>
        <v>0</v>
      </c>
      <c r="CK13" s="18"/>
      <c r="CL13" s="18"/>
      <c r="CM13" s="18">
        <f t="shared" si="41"/>
        <v>0</v>
      </c>
      <c r="CN13" s="19"/>
      <c r="CO13" s="19"/>
      <c r="CP13" s="18">
        <f t="shared" si="42"/>
        <v>0</v>
      </c>
      <c r="CQ13" s="18">
        <v>1759825</v>
      </c>
      <c r="CR13" s="18">
        <v>1721380.82</v>
      </c>
      <c r="CS13" s="18">
        <f t="shared" si="43"/>
        <v>97.815454377565956</v>
      </c>
      <c r="CT13" s="18"/>
      <c r="CU13" s="18"/>
      <c r="CV13" s="18">
        <f t="shared" si="44"/>
        <v>0</v>
      </c>
      <c r="CW13" s="18"/>
      <c r="CX13" s="18"/>
      <c r="CY13" s="18">
        <f t="shared" si="5"/>
        <v>0</v>
      </c>
      <c r="CZ13" s="18">
        <v>653164</v>
      </c>
      <c r="DA13" s="18">
        <v>653164</v>
      </c>
      <c r="DB13" s="18">
        <f t="shared" si="45"/>
        <v>100</v>
      </c>
      <c r="DC13" s="19"/>
      <c r="DD13" s="19"/>
      <c r="DE13" s="18">
        <f t="shared" si="6"/>
        <v>0</v>
      </c>
      <c r="DF13" s="18">
        <v>0</v>
      </c>
      <c r="DG13" s="18">
        <v>0</v>
      </c>
      <c r="DH13" s="18">
        <f t="shared" si="7"/>
        <v>0</v>
      </c>
      <c r="DI13" s="18"/>
      <c r="DJ13" s="18"/>
      <c r="DK13" s="18">
        <f t="shared" si="46"/>
        <v>0</v>
      </c>
      <c r="DL13" s="18"/>
      <c r="DM13" s="18"/>
      <c r="DN13" s="18">
        <f t="shared" si="47"/>
        <v>0</v>
      </c>
      <c r="DO13" s="19"/>
      <c r="DP13" s="19"/>
      <c r="DQ13" s="18">
        <f t="shared" si="8"/>
        <v>0</v>
      </c>
      <c r="DR13" s="19">
        <v>75312.820000000007</v>
      </c>
      <c r="DS13" s="19">
        <v>68465</v>
      </c>
      <c r="DT13" s="18">
        <f t="shared" si="9"/>
        <v>90.907497554865159</v>
      </c>
      <c r="DU13" s="19">
        <v>327248.03999999998</v>
      </c>
      <c r="DV13" s="19">
        <v>327248.03999999998</v>
      </c>
      <c r="DW13" s="18">
        <f t="shared" si="10"/>
        <v>100</v>
      </c>
      <c r="DX13" s="19"/>
      <c r="DY13" s="19"/>
      <c r="DZ13" s="18">
        <f t="shared" si="11"/>
        <v>0</v>
      </c>
      <c r="EA13" s="18"/>
      <c r="EB13" s="18"/>
      <c r="EC13" s="18">
        <f t="shared" si="48"/>
        <v>0</v>
      </c>
      <c r="ED13" s="18"/>
      <c r="EE13" s="18"/>
      <c r="EF13" s="18">
        <f t="shared" si="49"/>
        <v>0</v>
      </c>
      <c r="EG13" s="18"/>
      <c r="EH13" s="18"/>
      <c r="EI13" s="18">
        <f t="shared" si="50"/>
        <v>0</v>
      </c>
      <c r="EJ13" s="18"/>
      <c r="EK13" s="18"/>
      <c r="EL13" s="18">
        <f t="shared" si="51"/>
        <v>0</v>
      </c>
      <c r="EM13" s="18">
        <v>1182686</v>
      </c>
      <c r="EN13" s="18">
        <v>1162636.3</v>
      </c>
      <c r="EO13" s="18">
        <f t="shared" si="52"/>
        <v>98.304731771577579</v>
      </c>
      <c r="EP13" s="18">
        <v>881538</v>
      </c>
      <c r="EQ13" s="18">
        <v>881538</v>
      </c>
      <c r="ER13" s="18">
        <f t="shared" si="53"/>
        <v>100</v>
      </c>
      <c r="ES13" s="18"/>
      <c r="ET13" s="18"/>
      <c r="EU13" s="18">
        <f t="shared" si="54"/>
        <v>0</v>
      </c>
      <c r="EV13" s="18">
        <v>3977348</v>
      </c>
      <c r="EW13" s="18">
        <v>0</v>
      </c>
      <c r="EX13" s="18">
        <f t="shared" si="55"/>
        <v>0</v>
      </c>
      <c r="EY13" s="18"/>
      <c r="EZ13" s="18"/>
      <c r="FA13" s="18">
        <f t="shared" si="56"/>
        <v>0</v>
      </c>
      <c r="FB13" s="18"/>
      <c r="FC13" s="18"/>
      <c r="FD13" s="19">
        <f t="shared" si="12"/>
        <v>0</v>
      </c>
      <c r="FE13" s="18">
        <v>10460884</v>
      </c>
      <c r="FF13" s="18">
        <v>6171529.4000000004</v>
      </c>
      <c r="FG13" s="18">
        <f t="shared" si="57"/>
        <v>58.996251177242762</v>
      </c>
      <c r="FH13" s="18"/>
      <c r="FI13" s="18"/>
      <c r="FJ13" s="18">
        <f t="shared" si="58"/>
        <v>0</v>
      </c>
      <c r="FK13" s="18"/>
      <c r="FL13" s="18"/>
      <c r="FM13" s="18">
        <f t="shared" si="59"/>
        <v>0</v>
      </c>
      <c r="FN13" s="19"/>
      <c r="FO13" s="19"/>
      <c r="FP13" s="18">
        <f t="shared" si="60"/>
        <v>0</v>
      </c>
      <c r="FQ13" s="19">
        <v>50000</v>
      </c>
      <c r="FR13" s="19">
        <v>0</v>
      </c>
      <c r="FS13" s="18">
        <f t="shared" si="61"/>
        <v>0</v>
      </c>
      <c r="FT13" s="19"/>
      <c r="FU13" s="19"/>
      <c r="FV13" s="18">
        <f t="shared" si="13"/>
        <v>0</v>
      </c>
      <c r="FW13" s="19">
        <v>256698</v>
      </c>
      <c r="FX13" s="19">
        <v>0</v>
      </c>
      <c r="FY13" s="18">
        <f t="shared" si="14"/>
        <v>0</v>
      </c>
      <c r="FZ13" s="19">
        <v>39999.599999999999</v>
      </c>
      <c r="GA13" s="19">
        <v>0</v>
      </c>
      <c r="GB13" s="18">
        <f t="shared" si="15"/>
        <v>0</v>
      </c>
      <c r="GC13" s="19">
        <v>5220900</v>
      </c>
      <c r="GD13" s="19">
        <v>3213900</v>
      </c>
      <c r="GE13" s="18">
        <f t="shared" si="16"/>
        <v>61.558352008274433</v>
      </c>
      <c r="GF13" s="19">
        <v>300915.49</v>
      </c>
      <c r="GG13" s="19">
        <v>63000</v>
      </c>
      <c r="GH13" s="18">
        <f t="shared" si="17"/>
        <v>20.936110666818781</v>
      </c>
      <c r="GI13" s="10">
        <f t="shared" si="62"/>
        <v>169930410.21999997</v>
      </c>
      <c r="GJ13" s="10">
        <f t="shared" si="63"/>
        <v>100536216.53</v>
      </c>
      <c r="GK13" s="10">
        <f t="shared" si="64"/>
        <v>59.163169440855846</v>
      </c>
      <c r="GL13" s="4"/>
      <c r="GM13" s="4"/>
    </row>
    <row r="14" spans="1:195" ht="15.75" x14ac:dyDescent="0.2">
      <c r="A14" s="12" t="s">
        <v>11</v>
      </c>
      <c r="B14" s="19">
        <v>3233288.8</v>
      </c>
      <c r="C14" s="19">
        <v>2061781</v>
      </c>
      <c r="D14" s="18">
        <f t="shared" si="18"/>
        <v>63.767300959939</v>
      </c>
      <c r="E14" s="18"/>
      <c r="F14" s="18"/>
      <c r="G14" s="18">
        <f t="shared" si="19"/>
        <v>0</v>
      </c>
      <c r="H14" s="18"/>
      <c r="I14" s="18"/>
      <c r="J14" s="18">
        <f t="shared" si="20"/>
        <v>0</v>
      </c>
      <c r="K14" s="18"/>
      <c r="L14" s="18"/>
      <c r="M14" s="18">
        <f t="shared" si="21"/>
        <v>0</v>
      </c>
      <c r="N14" s="18"/>
      <c r="O14" s="18"/>
      <c r="P14" s="18">
        <f t="shared" si="22"/>
        <v>0</v>
      </c>
      <c r="Q14" s="18"/>
      <c r="R14" s="18"/>
      <c r="S14" s="18">
        <f t="shared" si="23"/>
        <v>0</v>
      </c>
      <c r="T14" s="18"/>
      <c r="U14" s="18"/>
      <c r="V14" s="18">
        <f t="shared" si="24"/>
        <v>0</v>
      </c>
      <c r="W14" s="29"/>
      <c r="X14" s="29"/>
      <c r="Y14" s="18">
        <f t="shared" si="25"/>
        <v>0</v>
      </c>
      <c r="Z14" s="29"/>
      <c r="AA14" s="29"/>
      <c r="AB14" s="18">
        <f t="shared" si="26"/>
        <v>0</v>
      </c>
      <c r="AC14" s="19"/>
      <c r="AD14" s="19"/>
      <c r="AE14" s="19">
        <v>0</v>
      </c>
      <c r="AF14" s="19"/>
      <c r="AG14" s="19"/>
      <c r="AH14" s="18">
        <f t="shared" si="27"/>
        <v>0</v>
      </c>
      <c r="AI14" s="19">
        <v>403123.5</v>
      </c>
      <c r="AJ14" s="19">
        <v>403123.5</v>
      </c>
      <c r="AK14" s="18">
        <f t="shared" si="0"/>
        <v>100</v>
      </c>
      <c r="AL14" s="18"/>
      <c r="AM14" s="18"/>
      <c r="AN14" s="18">
        <f t="shared" si="28"/>
        <v>0</v>
      </c>
      <c r="AO14" s="18">
        <v>1660357.93</v>
      </c>
      <c r="AP14" s="18">
        <v>709426.13</v>
      </c>
      <c r="AQ14" s="18">
        <f t="shared" si="29"/>
        <v>42.727300974194158</v>
      </c>
      <c r="AR14" s="18"/>
      <c r="AS14" s="18"/>
      <c r="AT14" s="18">
        <f t="shared" si="30"/>
        <v>0</v>
      </c>
      <c r="AU14" s="19">
        <v>3441209</v>
      </c>
      <c r="AV14" s="19">
        <v>3441209</v>
      </c>
      <c r="AW14" s="18">
        <f t="shared" si="1"/>
        <v>100</v>
      </c>
      <c r="AX14" s="18"/>
      <c r="AY14" s="18"/>
      <c r="AZ14" s="18">
        <f t="shared" si="31"/>
        <v>0</v>
      </c>
      <c r="BA14" s="19">
        <v>1474200</v>
      </c>
      <c r="BB14" s="19">
        <v>1474200</v>
      </c>
      <c r="BC14" s="19">
        <f t="shared" si="32"/>
        <v>100</v>
      </c>
      <c r="BD14" s="18">
        <v>7418190</v>
      </c>
      <c r="BE14" s="18">
        <v>2296099.7999999998</v>
      </c>
      <c r="BF14" s="18">
        <f t="shared" si="2"/>
        <v>30.952291596737208</v>
      </c>
      <c r="BG14" s="18"/>
      <c r="BH14" s="18"/>
      <c r="BI14" s="18">
        <f t="shared" si="3"/>
        <v>0</v>
      </c>
      <c r="BJ14" s="19"/>
      <c r="BK14" s="19"/>
      <c r="BL14" s="18">
        <f t="shared" si="4"/>
        <v>0</v>
      </c>
      <c r="BM14" s="26">
        <v>3008441</v>
      </c>
      <c r="BN14" s="26">
        <v>2256331.6800000002</v>
      </c>
      <c r="BO14" s="18">
        <f t="shared" si="33"/>
        <v>75.000030913021064</v>
      </c>
      <c r="BP14" s="19"/>
      <c r="BQ14" s="19"/>
      <c r="BR14" s="18">
        <f t="shared" si="34"/>
        <v>0</v>
      </c>
      <c r="BS14" s="18"/>
      <c r="BT14" s="18"/>
      <c r="BU14" s="18">
        <f t="shared" si="35"/>
        <v>0</v>
      </c>
      <c r="BV14" s="19"/>
      <c r="BW14" s="19"/>
      <c r="BX14" s="19"/>
      <c r="BY14" s="19"/>
      <c r="BZ14" s="19"/>
      <c r="CA14" s="18">
        <f t="shared" si="37"/>
        <v>0</v>
      </c>
      <c r="CB14" s="19">
        <v>2164286</v>
      </c>
      <c r="CC14" s="19">
        <v>913503.4</v>
      </c>
      <c r="CD14" s="19">
        <f t="shared" si="38"/>
        <v>42.208072315766032</v>
      </c>
      <c r="CE14" s="19"/>
      <c r="CF14" s="19"/>
      <c r="CG14" s="18">
        <f t="shared" si="39"/>
        <v>0</v>
      </c>
      <c r="CH14" s="18"/>
      <c r="CI14" s="18"/>
      <c r="CJ14" s="18">
        <f t="shared" si="40"/>
        <v>0</v>
      </c>
      <c r="CK14" s="18"/>
      <c r="CL14" s="18"/>
      <c r="CM14" s="18">
        <f t="shared" si="41"/>
        <v>0</v>
      </c>
      <c r="CN14" s="19"/>
      <c r="CO14" s="19"/>
      <c r="CP14" s="18">
        <f t="shared" si="42"/>
        <v>0</v>
      </c>
      <c r="CQ14" s="18">
        <v>327744</v>
      </c>
      <c r="CR14" s="18">
        <v>327744</v>
      </c>
      <c r="CS14" s="18">
        <f t="shared" si="43"/>
        <v>100</v>
      </c>
      <c r="CT14" s="18"/>
      <c r="CU14" s="18"/>
      <c r="CV14" s="18">
        <f t="shared" si="44"/>
        <v>0</v>
      </c>
      <c r="CW14" s="18"/>
      <c r="CX14" s="18"/>
      <c r="CY14" s="18">
        <f t="shared" si="5"/>
        <v>0</v>
      </c>
      <c r="CZ14" s="18">
        <v>4017883</v>
      </c>
      <c r="DA14" s="18">
        <v>2621030.98</v>
      </c>
      <c r="DB14" s="18">
        <f t="shared" si="45"/>
        <v>65.234129017694144</v>
      </c>
      <c r="DC14" s="19"/>
      <c r="DD14" s="19"/>
      <c r="DE14" s="18">
        <f t="shared" si="6"/>
        <v>0</v>
      </c>
      <c r="DF14" s="18">
        <v>1536362</v>
      </c>
      <c r="DG14" s="18">
        <v>1536362</v>
      </c>
      <c r="DH14" s="18">
        <f t="shared" si="7"/>
        <v>100</v>
      </c>
      <c r="DI14" s="18"/>
      <c r="DJ14" s="18"/>
      <c r="DK14" s="18">
        <f t="shared" si="46"/>
        <v>0</v>
      </c>
      <c r="DL14" s="18">
        <v>44830625</v>
      </c>
      <c r="DM14" s="18">
        <v>22209903.899999999</v>
      </c>
      <c r="DN14" s="18">
        <f t="shared" si="47"/>
        <v>49.541811875252684</v>
      </c>
      <c r="DO14" s="19">
        <v>0</v>
      </c>
      <c r="DP14" s="19">
        <v>0</v>
      </c>
      <c r="DQ14" s="18">
        <f t="shared" si="8"/>
        <v>0</v>
      </c>
      <c r="DR14" s="19">
        <v>412800</v>
      </c>
      <c r="DS14" s="19">
        <v>0</v>
      </c>
      <c r="DT14" s="18">
        <f t="shared" si="9"/>
        <v>0</v>
      </c>
      <c r="DU14" s="19">
        <v>436330.72</v>
      </c>
      <c r="DV14" s="19">
        <v>436330.72</v>
      </c>
      <c r="DW14" s="18">
        <f t="shared" si="10"/>
        <v>100</v>
      </c>
      <c r="DX14" s="19"/>
      <c r="DY14" s="19"/>
      <c r="DZ14" s="18">
        <f t="shared" si="11"/>
        <v>0</v>
      </c>
      <c r="EA14" s="18"/>
      <c r="EB14" s="18"/>
      <c r="EC14" s="18">
        <f t="shared" si="48"/>
        <v>0</v>
      </c>
      <c r="ED14" s="18"/>
      <c r="EE14" s="18"/>
      <c r="EF14" s="18">
        <f t="shared" si="49"/>
        <v>0</v>
      </c>
      <c r="EG14" s="18"/>
      <c r="EH14" s="18"/>
      <c r="EI14" s="18">
        <f t="shared" si="50"/>
        <v>0</v>
      </c>
      <c r="EJ14" s="18"/>
      <c r="EK14" s="18"/>
      <c r="EL14" s="18">
        <f t="shared" si="51"/>
        <v>0</v>
      </c>
      <c r="EM14" s="18">
        <v>788457</v>
      </c>
      <c r="EN14" s="18">
        <v>113457</v>
      </c>
      <c r="EO14" s="18">
        <f t="shared" si="52"/>
        <v>14.38975112149426</v>
      </c>
      <c r="EP14" s="18"/>
      <c r="EQ14" s="18"/>
      <c r="ER14" s="18">
        <f t="shared" si="53"/>
        <v>0</v>
      </c>
      <c r="ES14" s="18"/>
      <c r="ET14" s="18"/>
      <c r="EU14" s="18">
        <f t="shared" si="54"/>
        <v>0</v>
      </c>
      <c r="EV14" s="18"/>
      <c r="EW14" s="18"/>
      <c r="EX14" s="18">
        <f t="shared" si="55"/>
        <v>0</v>
      </c>
      <c r="EY14" s="18"/>
      <c r="EZ14" s="18"/>
      <c r="FA14" s="18">
        <f t="shared" si="56"/>
        <v>0</v>
      </c>
      <c r="FB14" s="18">
        <v>2524949</v>
      </c>
      <c r="FC14" s="18">
        <v>2524949</v>
      </c>
      <c r="FD14" s="19">
        <f t="shared" si="12"/>
        <v>100</v>
      </c>
      <c r="FE14" s="18"/>
      <c r="FF14" s="18"/>
      <c r="FG14" s="18">
        <f t="shared" si="57"/>
        <v>0</v>
      </c>
      <c r="FH14" s="18"/>
      <c r="FI14" s="18"/>
      <c r="FJ14" s="18">
        <f t="shared" si="58"/>
        <v>0</v>
      </c>
      <c r="FK14" s="18"/>
      <c r="FL14" s="18"/>
      <c r="FM14" s="18">
        <f t="shared" si="59"/>
        <v>0</v>
      </c>
      <c r="FN14" s="19"/>
      <c r="FO14" s="19"/>
      <c r="FP14" s="18">
        <f t="shared" si="60"/>
        <v>0</v>
      </c>
      <c r="FQ14" s="19">
        <v>250000</v>
      </c>
      <c r="FR14" s="19">
        <v>179340.25</v>
      </c>
      <c r="FS14" s="18">
        <f t="shared" si="61"/>
        <v>71.736100000000008</v>
      </c>
      <c r="FT14" s="19"/>
      <c r="FU14" s="19"/>
      <c r="FV14" s="18">
        <f t="shared" si="13"/>
        <v>0</v>
      </c>
      <c r="FW14" s="19"/>
      <c r="FX14" s="19"/>
      <c r="FY14" s="18">
        <f t="shared" si="14"/>
        <v>0</v>
      </c>
      <c r="FZ14" s="19">
        <v>262620.90000000002</v>
      </c>
      <c r="GA14" s="19">
        <v>0</v>
      </c>
      <c r="GB14" s="18">
        <f t="shared" si="15"/>
        <v>0</v>
      </c>
      <c r="GC14" s="19">
        <v>769500</v>
      </c>
      <c r="GD14" s="19">
        <v>189000</v>
      </c>
      <c r="GE14" s="18">
        <f t="shared" si="16"/>
        <v>24.561403508771928</v>
      </c>
      <c r="GF14" s="19">
        <v>0</v>
      </c>
      <c r="GG14" s="19">
        <v>0</v>
      </c>
      <c r="GH14" s="18">
        <f t="shared" si="17"/>
        <v>0</v>
      </c>
      <c r="GI14" s="10">
        <f t="shared" si="62"/>
        <v>78960367.850000009</v>
      </c>
      <c r="GJ14" s="10">
        <f t="shared" si="63"/>
        <v>43693792.359999999</v>
      </c>
      <c r="GK14" s="10">
        <f t="shared" si="64"/>
        <v>55.336358669205453</v>
      </c>
      <c r="GL14" s="4"/>
      <c r="GM14" s="4"/>
    </row>
    <row r="15" spans="1:195" ht="15.75" x14ac:dyDescent="0.2">
      <c r="A15" s="12" t="s">
        <v>29</v>
      </c>
      <c r="B15" s="19">
        <v>2759408.77</v>
      </c>
      <c r="C15" s="19">
        <v>0</v>
      </c>
      <c r="D15" s="18">
        <f t="shared" si="18"/>
        <v>0</v>
      </c>
      <c r="E15" s="18"/>
      <c r="F15" s="18"/>
      <c r="G15" s="18">
        <f t="shared" si="19"/>
        <v>0</v>
      </c>
      <c r="H15" s="18"/>
      <c r="I15" s="18"/>
      <c r="J15" s="18">
        <f t="shared" si="20"/>
        <v>0</v>
      </c>
      <c r="K15" s="18"/>
      <c r="L15" s="18"/>
      <c r="M15" s="18">
        <f t="shared" si="21"/>
        <v>0</v>
      </c>
      <c r="N15" s="18"/>
      <c r="O15" s="18"/>
      <c r="P15" s="18">
        <f t="shared" si="22"/>
        <v>0</v>
      </c>
      <c r="Q15" s="18"/>
      <c r="R15" s="18"/>
      <c r="S15" s="18">
        <f t="shared" si="23"/>
        <v>0</v>
      </c>
      <c r="T15" s="18"/>
      <c r="U15" s="18"/>
      <c r="V15" s="18">
        <f t="shared" si="24"/>
        <v>0</v>
      </c>
      <c r="W15" s="29"/>
      <c r="X15" s="29"/>
      <c r="Y15" s="18">
        <f t="shared" si="25"/>
        <v>0</v>
      </c>
      <c r="Z15" s="29"/>
      <c r="AA15" s="29"/>
      <c r="AB15" s="18">
        <f t="shared" si="26"/>
        <v>0</v>
      </c>
      <c r="AC15" s="19"/>
      <c r="AD15" s="19"/>
      <c r="AE15" s="19">
        <v>0</v>
      </c>
      <c r="AF15" s="19"/>
      <c r="AG15" s="19"/>
      <c r="AH15" s="18">
        <f t="shared" si="27"/>
        <v>0</v>
      </c>
      <c r="AI15" s="19">
        <v>10820161.550000001</v>
      </c>
      <c r="AJ15" s="19">
        <v>3018646.67</v>
      </c>
      <c r="AK15" s="18">
        <f t="shared" si="0"/>
        <v>27.898351203453149</v>
      </c>
      <c r="AL15" s="18">
        <v>8618290.2200000007</v>
      </c>
      <c r="AM15" s="18">
        <v>0</v>
      </c>
      <c r="AN15" s="18">
        <f t="shared" si="28"/>
        <v>0</v>
      </c>
      <c r="AO15" s="18">
        <v>1147712.8500000001</v>
      </c>
      <c r="AP15" s="18">
        <v>0</v>
      </c>
      <c r="AQ15" s="18">
        <f t="shared" si="29"/>
        <v>0</v>
      </c>
      <c r="AR15" s="18"/>
      <c r="AS15" s="18"/>
      <c r="AT15" s="18">
        <f t="shared" si="30"/>
        <v>0</v>
      </c>
      <c r="AU15" s="19">
        <v>16411399.509999998</v>
      </c>
      <c r="AV15" s="19">
        <v>9464144.8800000008</v>
      </c>
      <c r="AW15" s="18">
        <f t="shared" si="1"/>
        <v>57.668115837611481</v>
      </c>
      <c r="AX15" s="18"/>
      <c r="AY15" s="18"/>
      <c r="AZ15" s="18">
        <f t="shared" si="31"/>
        <v>0</v>
      </c>
      <c r="BA15" s="19">
        <v>2506140</v>
      </c>
      <c r="BB15" s="19">
        <v>2506140</v>
      </c>
      <c r="BC15" s="19">
        <f t="shared" si="32"/>
        <v>100</v>
      </c>
      <c r="BD15" s="18">
        <v>30000000</v>
      </c>
      <c r="BE15" s="18">
        <v>22811251.870000001</v>
      </c>
      <c r="BF15" s="18">
        <f t="shared" si="2"/>
        <v>76.037506233333346</v>
      </c>
      <c r="BG15" s="18"/>
      <c r="BH15" s="18"/>
      <c r="BI15" s="18">
        <f t="shared" si="3"/>
        <v>0</v>
      </c>
      <c r="BJ15" s="19"/>
      <c r="BK15" s="19"/>
      <c r="BL15" s="18">
        <f t="shared" si="4"/>
        <v>0</v>
      </c>
      <c r="BM15" s="26">
        <v>26563127</v>
      </c>
      <c r="BN15" s="26">
        <v>19930105.800000001</v>
      </c>
      <c r="BO15" s="18">
        <f t="shared" si="33"/>
        <v>75.029215498612047</v>
      </c>
      <c r="BP15" s="19"/>
      <c r="BQ15" s="19"/>
      <c r="BR15" s="18">
        <f t="shared" si="34"/>
        <v>0</v>
      </c>
      <c r="BS15" s="18"/>
      <c r="BT15" s="18"/>
      <c r="BU15" s="18">
        <f t="shared" si="35"/>
        <v>0</v>
      </c>
      <c r="BV15" s="19">
        <v>1890000</v>
      </c>
      <c r="BW15" s="19">
        <v>1323157.1299999999</v>
      </c>
      <c r="BX15" s="19">
        <f t="shared" ref="BX15:BX29" si="71">BW15/BV15*100</f>
        <v>70.008313756613745</v>
      </c>
      <c r="BY15" s="19"/>
      <c r="BZ15" s="19"/>
      <c r="CA15" s="18">
        <f t="shared" si="37"/>
        <v>0</v>
      </c>
      <c r="CB15" s="19">
        <v>20768023</v>
      </c>
      <c r="CC15" s="19">
        <v>8931469.3599999994</v>
      </c>
      <c r="CD15" s="19">
        <f t="shared" si="38"/>
        <v>43.005871863681968</v>
      </c>
      <c r="CE15" s="19"/>
      <c r="CF15" s="19"/>
      <c r="CG15" s="18">
        <f t="shared" si="39"/>
        <v>0</v>
      </c>
      <c r="CH15" s="18"/>
      <c r="CI15" s="18"/>
      <c r="CJ15" s="18">
        <f t="shared" si="40"/>
        <v>0</v>
      </c>
      <c r="CK15" s="18"/>
      <c r="CL15" s="18"/>
      <c r="CM15" s="18">
        <f t="shared" si="41"/>
        <v>0</v>
      </c>
      <c r="CN15" s="19"/>
      <c r="CO15" s="19"/>
      <c r="CP15" s="18">
        <f t="shared" si="42"/>
        <v>0</v>
      </c>
      <c r="CQ15" s="18">
        <v>2057082</v>
      </c>
      <c r="CR15" s="18">
        <v>1392384</v>
      </c>
      <c r="CS15" s="18">
        <f t="shared" si="43"/>
        <v>67.687335750349277</v>
      </c>
      <c r="CT15" s="18"/>
      <c r="CU15" s="18"/>
      <c r="CV15" s="18">
        <f t="shared" si="44"/>
        <v>0</v>
      </c>
      <c r="CW15" s="18"/>
      <c r="CX15" s="18"/>
      <c r="CY15" s="18">
        <f t="shared" si="5"/>
        <v>0</v>
      </c>
      <c r="CZ15" s="18">
        <v>2639701</v>
      </c>
      <c r="DA15" s="18">
        <v>0</v>
      </c>
      <c r="DB15" s="18">
        <f t="shared" si="45"/>
        <v>0</v>
      </c>
      <c r="DC15" s="19"/>
      <c r="DD15" s="19"/>
      <c r="DE15" s="18">
        <f t="shared" si="6"/>
        <v>0</v>
      </c>
      <c r="DF15" s="18">
        <v>0</v>
      </c>
      <c r="DG15" s="18">
        <v>0</v>
      </c>
      <c r="DH15" s="18">
        <f t="shared" si="7"/>
        <v>0</v>
      </c>
      <c r="DI15" s="18"/>
      <c r="DJ15" s="18"/>
      <c r="DK15" s="18">
        <f t="shared" si="46"/>
        <v>0</v>
      </c>
      <c r="DL15" s="18"/>
      <c r="DM15" s="18"/>
      <c r="DN15" s="18">
        <f t="shared" si="47"/>
        <v>0</v>
      </c>
      <c r="DO15" s="19"/>
      <c r="DP15" s="19"/>
      <c r="DQ15" s="18">
        <f t="shared" si="8"/>
        <v>0</v>
      </c>
      <c r="DR15" s="19">
        <v>266862.15999999997</v>
      </c>
      <c r="DS15" s="19">
        <v>0</v>
      </c>
      <c r="DT15" s="18">
        <f t="shared" si="9"/>
        <v>0</v>
      </c>
      <c r="DU15" s="19">
        <v>953382.62</v>
      </c>
      <c r="DV15" s="19">
        <v>953382.62</v>
      </c>
      <c r="DW15" s="18">
        <f t="shared" si="10"/>
        <v>100</v>
      </c>
      <c r="DX15" s="19"/>
      <c r="DY15" s="19"/>
      <c r="DZ15" s="18">
        <f t="shared" si="11"/>
        <v>0</v>
      </c>
      <c r="EA15" s="18"/>
      <c r="EB15" s="18"/>
      <c r="EC15" s="18">
        <f t="shared" si="48"/>
        <v>0</v>
      </c>
      <c r="ED15" s="18"/>
      <c r="EE15" s="18"/>
      <c r="EF15" s="18">
        <f t="shared" si="49"/>
        <v>0</v>
      </c>
      <c r="EG15" s="18"/>
      <c r="EH15" s="18"/>
      <c r="EI15" s="18">
        <f t="shared" si="50"/>
        <v>0</v>
      </c>
      <c r="EJ15" s="18"/>
      <c r="EK15" s="18"/>
      <c r="EL15" s="18">
        <f t="shared" si="51"/>
        <v>0</v>
      </c>
      <c r="EM15" s="18">
        <v>2365372</v>
      </c>
      <c r="EN15" s="18">
        <v>2365372</v>
      </c>
      <c r="EO15" s="18">
        <f t="shared" si="52"/>
        <v>100</v>
      </c>
      <c r="EP15" s="18"/>
      <c r="EQ15" s="18"/>
      <c r="ER15" s="18">
        <f t="shared" si="53"/>
        <v>0</v>
      </c>
      <c r="ES15" s="18"/>
      <c r="ET15" s="18"/>
      <c r="EU15" s="18">
        <f t="shared" si="54"/>
        <v>0</v>
      </c>
      <c r="EV15" s="18"/>
      <c r="EW15" s="18"/>
      <c r="EX15" s="18">
        <f t="shared" si="55"/>
        <v>0</v>
      </c>
      <c r="EY15" s="18"/>
      <c r="EZ15" s="18"/>
      <c r="FA15" s="18">
        <f t="shared" si="56"/>
        <v>0</v>
      </c>
      <c r="FB15" s="18"/>
      <c r="FC15" s="18"/>
      <c r="FD15" s="19">
        <f t="shared" si="12"/>
        <v>0</v>
      </c>
      <c r="FE15" s="18">
        <v>12989953</v>
      </c>
      <c r="FF15" s="18">
        <v>2410393.37</v>
      </c>
      <c r="FG15" s="18">
        <f t="shared" si="57"/>
        <v>18.555828262042212</v>
      </c>
      <c r="FH15" s="18">
        <v>4709732</v>
      </c>
      <c r="FI15" s="18">
        <v>4709732</v>
      </c>
      <c r="FJ15" s="18">
        <f t="shared" si="58"/>
        <v>100</v>
      </c>
      <c r="FK15" s="18"/>
      <c r="FL15" s="18"/>
      <c r="FM15" s="18">
        <f t="shared" si="59"/>
        <v>0</v>
      </c>
      <c r="FN15" s="33">
        <v>0</v>
      </c>
      <c r="FO15" s="19">
        <v>0</v>
      </c>
      <c r="FP15" s="18">
        <f t="shared" si="60"/>
        <v>0</v>
      </c>
      <c r="FQ15" s="19">
        <v>250000</v>
      </c>
      <c r="FR15" s="19">
        <v>0</v>
      </c>
      <c r="FS15" s="18">
        <f t="shared" si="61"/>
        <v>0</v>
      </c>
      <c r="FT15" s="19"/>
      <c r="FU15" s="19"/>
      <c r="FV15" s="18">
        <f t="shared" si="13"/>
        <v>0</v>
      </c>
      <c r="FW15" s="19">
        <v>256698</v>
      </c>
      <c r="FX15" s="19">
        <v>0</v>
      </c>
      <c r="FY15" s="18">
        <f t="shared" si="14"/>
        <v>0</v>
      </c>
      <c r="FZ15" s="19">
        <v>181424.9</v>
      </c>
      <c r="GA15" s="19">
        <v>0</v>
      </c>
      <c r="GB15" s="18">
        <f t="shared" si="15"/>
        <v>0</v>
      </c>
      <c r="GC15" s="19">
        <v>810000</v>
      </c>
      <c r="GD15" s="19">
        <v>0</v>
      </c>
      <c r="GE15" s="18">
        <f t="shared" si="16"/>
        <v>0</v>
      </c>
      <c r="GF15" s="19">
        <v>162000</v>
      </c>
      <c r="GG15" s="19">
        <v>0</v>
      </c>
      <c r="GH15" s="18">
        <f t="shared" si="17"/>
        <v>0</v>
      </c>
      <c r="GI15" s="10">
        <f t="shared" si="62"/>
        <v>149126470.58000001</v>
      </c>
      <c r="GJ15" s="10">
        <f t="shared" si="63"/>
        <v>79816179.700000018</v>
      </c>
      <c r="GK15" s="10">
        <f t="shared" si="64"/>
        <v>53.522476183852305</v>
      </c>
      <c r="GL15" s="4"/>
      <c r="GM15" s="4"/>
    </row>
    <row r="16" spans="1:195" ht="15.75" x14ac:dyDescent="0.2">
      <c r="A16" s="12" t="s">
        <v>12</v>
      </c>
      <c r="B16" s="19">
        <v>10676533.85</v>
      </c>
      <c r="C16" s="19">
        <v>3609731.39</v>
      </c>
      <c r="D16" s="18">
        <f t="shared" si="18"/>
        <v>33.809955934340998</v>
      </c>
      <c r="E16" s="18">
        <v>12582827.060000001</v>
      </c>
      <c r="F16" s="18">
        <v>10182827.060000001</v>
      </c>
      <c r="G16" s="18">
        <f t="shared" si="19"/>
        <v>80.926384916872578</v>
      </c>
      <c r="H16" s="18"/>
      <c r="I16" s="18"/>
      <c r="J16" s="18">
        <f t="shared" si="20"/>
        <v>0</v>
      </c>
      <c r="K16" s="18"/>
      <c r="L16" s="18"/>
      <c r="M16" s="18">
        <f t="shared" si="21"/>
        <v>0</v>
      </c>
      <c r="N16" s="18"/>
      <c r="O16" s="18"/>
      <c r="P16" s="18">
        <f t="shared" si="22"/>
        <v>0</v>
      </c>
      <c r="Q16" s="18"/>
      <c r="R16" s="18"/>
      <c r="S16" s="18">
        <f t="shared" si="23"/>
        <v>0</v>
      </c>
      <c r="T16" s="18">
        <v>2500</v>
      </c>
      <c r="U16" s="18">
        <v>0</v>
      </c>
      <c r="V16" s="18">
        <f t="shared" si="24"/>
        <v>0</v>
      </c>
      <c r="W16" s="29"/>
      <c r="X16" s="29"/>
      <c r="Y16" s="18">
        <f t="shared" si="25"/>
        <v>0</v>
      </c>
      <c r="Z16" s="29"/>
      <c r="AA16" s="29"/>
      <c r="AB16" s="18">
        <f t="shared" si="26"/>
        <v>0</v>
      </c>
      <c r="AC16" s="19">
        <v>2524</v>
      </c>
      <c r="AD16" s="19">
        <v>0</v>
      </c>
      <c r="AE16" s="19">
        <v>0</v>
      </c>
      <c r="AF16" s="19"/>
      <c r="AG16" s="19"/>
      <c r="AH16" s="18">
        <f t="shared" si="27"/>
        <v>0</v>
      </c>
      <c r="AI16" s="19">
        <v>18661162.859999999</v>
      </c>
      <c r="AJ16" s="19">
        <v>11610171</v>
      </c>
      <c r="AK16" s="18">
        <f t="shared" si="0"/>
        <v>62.21568873870276</v>
      </c>
      <c r="AL16" s="18"/>
      <c r="AM16" s="18"/>
      <c r="AN16" s="18">
        <f t="shared" si="28"/>
        <v>0</v>
      </c>
      <c r="AO16" s="18">
        <v>2387242.7400000002</v>
      </c>
      <c r="AP16" s="18">
        <v>0</v>
      </c>
      <c r="AQ16" s="18">
        <f t="shared" si="29"/>
        <v>0</v>
      </c>
      <c r="AR16" s="18"/>
      <c r="AS16" s="18"/>
      <c r="AT16" s="18">
        <f t="shared" si="30"/>
        <v>0</v>
      </c>
      <c r="AU16" s="19">
        <v>26595820.289999999</v>
      </c>
      <c r="AV16" s="19">
        <v>15486583.460000001</v>
      </c>
      <c r="AW16" s="18">
        <f t="shared" si="1"/>
        <v>58.22938826903917</v>
      </c>
      <c r="AX16" s="18"/>
      <c r="AY16" s="18"/>
      <c r="AZ16" s="18">
        <f t="shared" si="31"/>
        <v>0</v>
      </c>
      <c r="BA16" s="19">
        <v>7743264.9800000004</v>
      </c>
      <c r="BB16" s="19">
        <v>7743264.9800000004</v>
      </c>
      <c r="BC16" s="19">
        <f t="shared" si="32"/>
        <v>100</v>
      </c>
      <c r="BD16" s="18">
        <v>7155600</v>
      </c>
      <c r="BE16" s="18">
        <v>7155600</v>
      </c>
      <c r="BF16" s="18">
        <f t="shared" si="2"/>
        <v>100</v>
      </c>
      <c r="BG16" s="18"/>
      <c r="BH16" s="18"/>
      <c r="BI16" s="18">
        <f t="shared" si="3"/>
        <v>0</v>
      </c>
      <c r="BJ16" s="19"/>
      <c r="BK16" s="19"/>
      <c r="BL16" s="18">
        <f t="shared" si="4"/>
        <v>0</v>
      </c>
      <c r="BM16" s="26">
        <v>49640535</v>
      </c>
      <c r="BN16" s="26">
        <v>37500399</v>
      </c>
      <c r="BO16" s="18">
        <f t="shared" si="33"/>
        <v>75.543905801982191</v>
      </c>
      <c r="BP16" s="19"/>
      <c r="BQ16" s="19"/>
      <c r="BR16" s="18">
        <f t="shared" si="34"/>
        <v>0</v>
      </c>
      <c r="BS16" s="18">
        <v>174277500</v>
      </c>
      <c r="BT16" s="18">
        <v>0</v>
      </c>
      <c r="BU16" s="18">
        <f t="shared" si="35"/>
        <v>0</v>
      </c>
      <c r="BV16" s="19">
        <v>2320000</v>
      </c>
      <c r="BW16" s="19">
        <v>2320000</v>
      </c>
      <c r="BX16" s="19">
        <f t="shared" si="71"/>
        <v>100</v>
      </c>
      <c r="BY16" s="19"/>
      <c r="BZ16" s="19"/>
      <c r="CA16" s="18">
        <f t="shared" si="37"/>
        <v>0</v>
      </c>
      <c r="CB16" s="19">
        <v>33593140</v>
      </c>
      <c r="CC16" s="19">
        <v>14964741.949999999</v>
      </c>
      <c r="CD16" s="19">
        <f t="shared" si="38"/>
        <v>44.547017486308214</v>
      </c>
      <c r="CE16" s="19"/>
      <c r="CF16" s="19"/>
      <c r="CG16" s="18">
        <f t="shared" si="39"/>
        <v>0</v>
      </c>
      <c r="CH16" s="18"/>
      <c r="CI16" s="18"/>
      <c r="CJ16" s="18">
        <f t="shared" si="40"/>
        <v>0</v>
      </c>
      <c r="CK16" s="18">
        <v>1427715</v>
      </c>
      <c r="CL16" s="18">
        <v>1427714.81</v>
      </c>
      <c r="CM16" s="18">
        <f t="shared" si="41"/>
        <v>99.999986692021864</v>
      </c>
      <c r="CN16" s="19"/>
      <c r="CO16" s="19"/>
      <c r="CP16" s="18">
        <f t="shared" si="42"/>
        <v>0</v>
      </c>
      <c r="CQ16" s="18">
        <v>2445378</v>
      </c>
      <c r="CR16" s="18">
        <v>2391187.48</v>
      </c>
      <c r="CS16" s="18">
        <f t="shared" si="43"/>
        <v>97.783961416190053</v>
      </c>
      <c r="CT16" s="18"/>
      <c r="CU16" s="18"/>
      <c r="CV16" s="18">
        <f t="shared" si="44"/>
        <v>0</v>
      </c>
      <c r="CW16" s="18"/>
      <c r="CX16" s="18"/>
      <c r="CY16" s="18">
        <f t="shared" si="5"/>
        <v>0</v>
      </c>
      <c r="CZ16" s="18">
        <v>2469927</v>
      </c>
      <c r="DA16" s="18">
        <v>1496404</v>
      </c>
      <c r="DB16" s="18">
        <f t="shared" si="45"/>
        <v>60.58494846203957</v>
      </c>
      <c r="DC16" s="19"/>
      <c r="DD16" s="19"/>
      <c r="DE16" s="18">
        <f t="shared" si="6"/>
        <v>0</v>
      </c>
      <c r="DF16" s="18">
        <v>2181443</v>
      </c>
      <c r="DG16" s="18">
        <v>2181443</v>
      </c>
      <c r="DH16" s="18">
        <f t="shared" si="7"/>
        <v>100</v>
      </c>
      <c r="DI16" s="18"/>
      <c r="DJ16" s="18"/>
      <c r="DK16" s="18">
        <f t="shared" si="46"/>
        <v>0</v>
      </c>
      <c r="DL16" s="18"/>
      <c r="DM16" s="18"/>
      <c r="DN16" s="18">
        <f t="shared" si="47"/>
        <v>0</v>
      </c>
      <c r="DO16" s="19">
        <v>161672</v>
      </c>
      <c r="DP16" s="19">
        <v>0</v>
      </c>
      <c r="DQ16" s="18">
        <f t="shared" si="8"/>
        <v>0</v>
      </c>
      <c r="DR16" s="19">
        <v>1476242.26</v>
      </c>
      <c r="DS16" s="19">
        <v>0</v>
      </c>
      <c r="DT16" s="18">
        <f t="shared" si="9"/>
        <v>0</v>
      </c>
      <c r="DU16" s="19">
        <v>1090826.79</v>
      </c>
      <c r="DV16" s="19">
        <v>1090826.79</v>
      </c>
      <c r="DW16" s="18">
        <f t="shared" si="10"/>
        <v>100</v>
      </c>
      <c r="DX16" s="19"/>
      <c r="DY16" s="19"/>
      <c r="DZ16" s="18">
        <f t="shared" si="11"/>
        <v>0</v>
      </c>
      <c r="EA16" s="18"/>
      <c r="EB16" s="18"/>
      <c r="EC16" s="18">
        <f t="shared" si="48"/>
        <v>0</v>
      </c>
      <c r="ED16" s="18"/>
      <c r="EE16" s="18"/>
      <c r="EF16" s="18">
        <f t="shared" si="49"/>
        <v>0</v>
      </c>
      <c r="EG16" s="18"/>
      <c r="EH16" s="18"/>
      <c r="EI16" s="18">
        <f t="shared" si="50"/>
        <v>0</v>
      </c>
      <c r="EJ16" s="18"/>
      <c r="EK16" s="18"/>
      <c r="EL16" s="18">
        <f t="shared" si="51"/>
        <v>0</v>
      </c>
      <c r="EM16" s="18">
        <v>1576915</v>
      </c>
      <c r="EN16" s="18">
        <v>1078728.78</v>
      </c>
      <c r="EO16" s="18">
        <f t="shared" si="52"/>
        <v>68.407541306918901</v>
      </c>
      <c r="EP16" s="18">
        <v>881538</v>
      </c>
      <c r="EQ16" s="18">
        <v>881538</v>
      </c>
      <c r="ER16" s="18">
        <f t="shared" si="53"/>
        <v>100</v>
      </c>
      <c r="ES16" s="18">
        <v>4000000</v>
      </c>
      <c r="ET16" s="18">
        <v>4000000</v>
      </c>
      <c r="EU16" s="18">
        <f t="shared" si="54"/>
        <v>100</v>
      </c>
      <c r="EV16" s="18">
        <v>5276753</v>
      </c>
      <c r="EW16" s="18">
        <v>5276753</v>
      </c>
      <c r="EX16" s="18">
        <f t="shared" si="55"/>
        <v>100</v>
      </c>
      <c r="EY16" s="18"/>
      <c r="EZ16" s="18"/>
      <c r="FA16" s="18">
        <f t="shared" si="56"/>
        <v>0</v>
      </c>
      <c r="FB16" s="18"/>
      <c r="FC16" s="18"/>
      <c r="FD16" s="19">
        <f t="shared" si="12"/>
        <v>0</v>
      </c>
      <c r="FE16" s="18"/>
      <c r="FF16" s="18"/>
      <c r="FG16" s="18">
        <f t="shared" si="57"/>
        <v>0</v>
      </c>
      <c r="FH16" s="18">
        <v>4709732</v>
      </c>
      <c r="FI16" s="18">
        <v>4709732</v>
      </c>
      <c r="FJ16" s="18">
        <f t="shared" si="58"/>
        <v>100</v>
      </c>
      <c r="FK16" s="18"/>
      <c r="FL16" s="18"/>
      <c r="FM16" s="18">
        <f t="shared" si="59"/>
        <v>0</v>
      </c>
      <c r="FN16" s="19"/>
      <c r="FO16" s="19"/>
      <c r="FP16" s="18">
        <f t="shared" si="60"/>
        <v>0</v>
      </c>
      <c r="FQ16" s="19">
        <v>180000</v>
      </c>
      <c r="FR16" s="19">
        <v>0</v>
      </c>
      <c r="FS16" s="18">
        <f t="shared" si="61"/>
        <v>0</v>
      </c>
      <c r="FT16" s="19"/>
      <c r="FU16" s="19"/>
      <c r="FV16" s="18">
        <f t="shared" si="13"/>
        <v>0</v>
      </c>
      <c r="FW16" s="19">
        <v>128349</v>
      </c>
      <c r="FX16" s="19">
        <v>0</v>
      </c>
      <c r="FY16" s="18">
        <f t="shared" si="14"/>
        <v>0</v>
      </c>
      <c r="FZ16" s="19">
        <v>34680.6</v>
      </c>
      <c r="GA16" s="19">
        <v>0</v>
      </c>
      <c r="GB16" s="18">
        <f t="shared" si="15"/>
        <v>0</v>
      </c>
      <c r="GC16" s="19">
        <v>1546911</v>
      </c>
      <c r="GD16" s="19">
        <v>346779</v>
      </c>
      <c r="GE16" s="18">
        <f t="shared" si="16"/>
        <v>22.417514646931853</v>
      </c>
      <c r="GF16" s="19">
        <v>100000</v>
      </c>
      <c r="GG16" s="19">
        <v>0</v>
      </c>
      <c r="GH16" s="18">
        <f t="shared" si="17"/>
        <v>0</v>
      </c>
      <c r="GI16" s="10">
        <f t="shared" si="62"/>
        <v>375326733.43000001</v>
      </c>
      <c r="GJ16" s="10">
        <f t="shared" si="63"/>
        <v>135454425.70000002</v>
      </c>
      <c r="GK16" s="10">
        <f t="shared" si="64"/>
        <v>36.089735591739519</v>
      </c>
      <c r="GL16" s="4"/>
      <c r="GM16" s="4"/>
    </row>
    <row r="17" spans="1:195" ht="15.75" x14ac:dyDescent="0.2">
      <c r="A17" s="12" t="s">
        <v>13</v>
      </c>
      <c r="B17" s="19">
        <v>4715678.58</v>
      </c>
      <c r="C17" s="19">
        <v>2686655.94</v>
      </c>
      <c r="D17" s="18">
        <f t="shared" si="18"/>
        <v>56.972838466865994</v>
      </c>
      <c r="E17" s="18">
        <v>13000000</v>
      </c>
      <c r="F17" s="18">
        <v>0</v>
      </c>
      <c r="G17" s="18">
        <f t="shared" si="19"/>
        <v>0</v>
      </c>
      <c r="H17" s="18"/>
      <c r="I17" s="18"/>
      <c r="J17" s="18">
        <f t="shared" si="20"/>
        <v>0</v>
      </c>
      <c r="K17" s="18"/>
      <c r="L17" s="18"/>
      <c r="M17" s="18">
        <f t="shared" si="21"/>
        <v>0</v>
      </c>
      <c r="N17" s="18"/>
      <c r="O17" s="18"/>
      <c r="P17" s="18">
        <f t="shared" si="22"/>
        <v>0</v>
      </c>
      <c r="Q17" s="18"/>
      <c r="R17" s="18"/>
      <c r="S17" s="18">
        <f t="shared" si="23"/>
        <v>0</v>
      </c>
      <c r="T17" s="18"/>
      <c r="U17" s="18"/>
      <c r="V17" s="18">
        <f t="shared" si="24"/>
        <v>0</v>
      </c>
      <c r="W17" s="29"/>
      <c r="X17" s="29"/>
      <c r="Y17" s="18">
        <f t="shared" si="25"/>
        <v>0</v>
      </c>
      <c r="Z17" s="29"/>
      <c r="AA17" s="29"/>
      <c r="AB17" s="18">
        <f t="shared" si="26"/>
        <v>0</v>
      </c>
      <c r="AC17" s="19"/>
      <c r="AD17" s="19"/>
      <c r="AE17" s="19">
        <v>0</v>
      </c>
      <c r="AF17" s="19"/>
      <c r="AG17" s="19"/>
      <c r="AH17" s="18">
        <f t="shared" si="27"/>
        <v>0</v>
      </c>
      <c r="AI17" s="19">
        <v>0</v>
      </c>
      <c r="AJ17" s="19">
        <v>0</v>
      </c>
      <c r="AK17" s="18">
        <f t="shared" si="0"/>
        <v>0</v>
      </c>
      <c r="AL17" s="18">
        <v>10291641.619999999</v>
      </c>
      <c r="AM17" s="18">
        <v>0</v>
      </c>
      <c r="AN17" s="18">
        <f t="shared" si="28"/>
        <v>0</v>
      </c>
      <c r="AO17" s="18">
        <v>1124758.6000000001</v>
      </c>
      <c r="AP17" s="18">
        <v>0</v>
      </c>
      <c r="AQ17" s="18">
        <f t="shared" si="29"/>
        <v>0</v>
      </c>
      <c r="AR17" s="18"/>
      <c r="AS17" s="18"/>
      <c r="AT17" s="18">
        <f t="shared" si="30"/>
        <v>0</v>
      </c>
      <c r="AU17" s="19">
        <v>6280204.9900000002</v>
      </c>
      <c r="AV17" s="19">
        <v>1659377</v>
      </c>
      <c r="AW17" s="18">
        <f t="shared" si="1"/>
        <v>26.422338166385234</v>
      </c>
      <c r="AX17" s="18"/>
      <c r="AY17" s="18"/>
      <c r="AZ17" s="18">
        <f t="shared" si="31"/>
        <v>0</v>
      </c>
      <c r="BA17" s="19">
        <v>1075453.47</v>
      </c>
      <c r="BB17" s="19">
        <v>1075453.47</v>
      </c>
      <c r="BC17" s="19">
        <f t="shared" si="32"/>
        <v>100</v>
      </c>
      <c r="BD17" s="18">
        <v>10023820.16</v>
      </c>
      <c r="BE17" s="18">
        <v>8750923.0399999991</v>
      </c>
      <c r="BF17" s="18">
        <f t="shared" si="2"/>
        <v>87.30127736050683</v>
      </c>
      <c r="BG17" s="18">
        <v>10876750.73</v>
      </c>
      <c r="BH17" s="18">
        <v>7420750.7300000004</v>
      </c>
      <c r="BI17" s="18">
        <f t="shared" si="3"/>
        <v>68.225804876931292</v>
      </c>
      <c r="BJ17" s="19"/>
      <c r="BK17" s="19"/>
      <c r="BL17" s="18">
        <f t="shared" si="4"/>
        <v>0</v>
      </c>
      <c r="BM17" s="26">
        <v>6627934</v>
      </c>
      <c r="BN17" s="26">
        <v>4970943</v>
      </c>
      <c r="BO17" s="18">
        <f t="shared" si="33"/>
        <v>74.999886842566639</v>
      </c>
      <c r="BP17" s="19"/>
      <c r="BQ17" s="19"/>
      <c r="BR17" s="18">
        <f t="shared" si="34"/>
        <v>0</v>
      </c>
      <c r="BS17" s="18"/>
      <c r="BT17" s="18"/>
      <c r="BU17" s="18">
        <f t="shared" si="35"/>
        <v>0</v>
      </c>
      <c r="BV17" s="19">
        <v>570000</v>
      </c>
      <c r="BW17" s="19">
        <v>547857.19999999995</v>
      </c>
      <c r="BX17" s="19">
        <f t="shared" si="71"/>
        <v>96.115298245614028</v>
      </c>
      <c r="BY17" s="19"/>
      <c r="BZ17" s="19"/>
      <c r="CA17" s="18">
        <f t="shared" si="37"/>
        <v>0</v>
      </c>
      <c r="CB17" s="19">
        <v>5603010</v>
      </c>
      <c r="CC17" s="19">
        <v>1809013.92</v>
      </c>
      <c r="CD17" s="19">
        <f t="shared" si="38"/>
        <v>32.286466024511824</v>
      </c>
      <c r="CE17" s="19"/>
      <c r="CF17" s="19"/>
      <c r="CG17" s="18">
        <f t="shared" si="39"/>
        <v>0</v>
      </c>
      <c r="CH17" s="18"/>
      <c r="CI17" s="18"/>
      <c r="CJ17" s="18">
        <f t="shared" si="40"/>
        <v>0</v>
      </c>
      <c r="CK17" s="18"/>
      <c r="CL17" s="18"/>
      <c r="CM17" s="18">
        <f t="shared" si="41"/>
        <v>0</v>
      </c>
      <c r="CN17" s="19"/>
      <c r="CO17" s="19"/>
      <c r="CP17" s="18">
        <f t="shared" si="42"/>
        <v>0</v>
      </c>
      <c r="CQ17" s="18">
        <v>530573</v>
      </c>
      <c r="CR17" s="18">
        <v>530573</v>
      </c>
      <c r="CS17" s="18">
        <f t="shared" si="43"/>
        <v>100</v>
      </c>
      <c r="CT17" s="18"/>
      <c r="CU17" s="18"/>
      <c r="CV17" s="18">
        <f t="shared" si="44"/>
        <v>0</v>
      </c>
      <c r="CW17" s="18"/>
      <c r="CX17" s="18"/>
      <c r="CY17" s="18">
        <f t="shared" si="5"/>
        <v>0</v>
      </c>
      <c r="CZ17" s="18">
        <v>2192374</v>
      </c>
      <c r="DA17" s="18">
        <v>1035290</v>
      </c>
      <c r="DB17" s="18">
        <f t="shared" si="45"/>
        <v>47.222326117715319</v>
      </c>
      <c r="DC17" s="19"/>
      <c r="DD17" s="19"/>
      <c r="DE17" s="18">
        <f t="shared" si="6"/>
        <v>0</v>
      </c>
      <c r="DF17" s="18"/>
      <c r="DG17" s="18"/>
      <c r="DH17" s="18">
        <f t="shared" si="7"/>
        <v>0</v>
      </c>
      <c r="DI17" s="18"/>
      <c r="DJ17" s="18"/>
      <c r="DK17" s="18">
        <f t="shared" si="46"/>
        <v>0</v>
      </c>
      <c r="DL17" s="18"/>
      <c r="DM17" s="18"/>
      <c r="DN17" s="18">
        <f t="shared" si="47"/>
        <v>0</v>
      </c>
      <c r="DO17" s="19">
        <v>53475</v>
      </c>
      <c r="DP17" s="19">
        <v>0</v>
      </c>
      <c r="DQ17" s="18">
        <f t="shared" si="8"/>
        <v>0</v>
      </c>
      <c r="DR17" s="19">
        <v>331007.71999999997</v>
      </c>
      <c r="DS17" s="19">
        <v>0</v>
      </c>
      <c r="DT17" s="18">
        <f t="shared" si="9"/>
        <v>0</v>
      </c>
      <c r="DU17" s="19">
        <v>511823.08</v>
      </c>
      <c r="DV17" s="19">
        <v>511823.08</v>
      </c>
      <c r="DW17" s="18">
        <f t="shared" si="10"/>
        <v>100</v>
      </c>
      <c r="DX17" s="19"/>
      <c r="DY17" s="19"/>
      <c r="DZ17" s="18">
        <f t="shared" si="11"/>
        <v>0</v>
      </c>
      <c r="EA17" s="18"/>
      <c r="EB17" s="18"/>
      <c r="EC17" s="18">
        <f t="shared" si="48"/>
        <v>0</v>
      </c>
      <c r="ED17" s="18"/>
      <c r="EE17" s="18"/>
      <c r="EF17" s="18">
        <f t="shared" si="49"/>
        <v>0</v>
      </c>
      <c r="EG17" s="18"/>
      <c r="EH17" s="18"/>
      <c r="EI17" s="18">
        <f t="shared" si="50"/>
        <v>0</v>
      </c>
      <c r="EJ17" s="18"/>
      <c r="EK17" s="18"/>
      <c r="EL17" s="18">
        <f t="shared" si="51"/>
        <v>0</v>
      </c>
      <c r="EM17" s="18">
        <v>788457</v>
      </c>
      <c r="EN17" s="18">
        <v>328934.34999999998</v>
      </c>
      <c r="EO17" s="18">
        <f t="shared" si="52"/>
        <v>41.718743063984462</v>
      </c>
      <c r="EP17" s="18"/>
      <c r="EQ17" s="18"/>
      <c r="ER17" s="18">
        <f t="shared" si="53"/>
        <v>0</v>
      </c>
      <c r="ES17" s="18"/>
      <c r="ET17" s="18"/>
      <c r="EU17" s="18">
        <f t="shared" si="54"/>
        <v>0</v>
      </c>
      <c r="EV17" s="18"/>
      <c r="EW17" s="18"/>
      <c r="EX17" s="18">
        <f t="shared" si="55"/>
        <v>0</v>
      </c>
      <c r="EY17" s="18"/>
      <c r="EZ17" s="18"/>
      <c r="FA17" s="18">
        <f t="shared" si="56"/>
        <v>0</v>
      </c>
      <c r="FB17" s="18">
        <v>2524948</v>
      </c>
      <c r="FC17" s="18">
        <v>2524948</v>
      </c>
      <c r="FD17" s="19">
        <f t="shared" si="12"/>
        <v>100</v>
      </c>
      <c r="FE17" s="18"/>
      <c r="FF17" s="18"/>
      <c r="FG17" s="18">
        <f t="shared" si="57"/>
        <v>0</v>
      </c>
      <c r="FH17" s="18"/>
      <c r="FI17" s="18"/>
      <c r="FJ17" s="18">
        <f t="shared" si="58"/>
        <v>0</v>
      </c>
      <c r="FK17" s="18"/>
      <c r="FL17" s="18"/>
      <c r="FM17" s="18">
        <f t="shared" si="59"/>
        <v>0</v>
      </c>
      <c r="FN17" s="19"/>
      <c r="FO17" s="19"/>
      <c r="FP17" s="18">
        <f t="shared" si="60"/>
        <v>0</v>
      </c>
      <c r="FQ17" s="19">
        <v>50000</v>
      </c>
      <c r="FR17" s="19">
        <v>0</v>
      </c>
      <c r="FS17" s="18">
        <f t="shared" si="61"/>
        <v>0</v>
      </c>
      <c r="FT17" s="19"/>
      <c r="FU17" s="19"/>
      <c r="FV17" s="18">
        <f t="shared" si="13"/>
        <v>0</v>
      </c>
      <c r="FW17" s="19"/>
      <c r="FX17" s="19"/>
      <c r="FY17" s="18">
        <f t="shared" si="14"/>
        <v>0</v>
      </c>
      <c r="FZ17" s="19">
        <v>53132.51</v>
      </c>
      <c r="GA17" s="19">
        <v>0</v>
      </c>
      <c r="GB17" s="18">
        <f t="shared" si="15"/>
        <v>0</v>
      </c>
      <c r="GC17" s="19">
        <v>315000</v>
      </c>
      <c r="GD17" s="19">
        <v>0</v>
      </c>
      <c r="GE17" s="18">
        <f t="shared" si="16"/>
        <v>0</v>
      </c>
      <c r="GF17" s="19">
        <v>806220</v>
      </c>
      <c r="GG17" s="19">
        <v>0</v>
      </c>
      <c r="GH17" s="18">
        <f t="shared" si="17"/>
        <v>0</v>
      </c>
      <c r="GI17" s="10">
        <f t="shared" si="62"/>
        <v>78346262.460000008</v>
      </c>
      <c r="GJ17" s="10">
        <f t="shared" si="63"/>
        <v>33852542.729999997</v>
      </c>
      <c r="GK17" s="10">
        <f t="shared" si="64"/>
        <v>43.208880254222144</v>
      </c>
      <c r="GL17" s="4"/>
      <c r="GM17" s="4"/>
    </row>
    <row r="18" spans="1:195" ht="15.75" x14ac:dyDescent="0.2">
      <c r="A18" s="12" t="s">
        <v>14</v>
      </c>
      <c r="B18" s="19">
        <v>4193049</v>
      </c>
      <c r="C18" s="19">
        <v>847247.54</v>
      </c>
      <c r="D18" s="18">
        <f t="shared" si="18"/>
        <v>20.206001408521583</v>
      </c>
      <c r="E18" s="18"/>
      <c r="F18" s="18"/>
      <c r="G18" s="18">
        <f t="shared" si="19"/>
        <v>0</v>
      </c>
      <c r="H18" s="18"/>
      <c r="I18" s="18"/>
      <c r="J18" s="18">
        <f t="shared" si="20"/>
        <v>0</v>
      </c>
      <c r="K18" s="18"/>
      <c r="L18" s="18"/>
      <c r="M18" s="18">
        <f t="shared" si="21"/>
        <v>0</v>
      </c>
      <c r="N18" s="18">
        <v>8032406.5700000003</v>
      </c>
      <c r="O18" s="18">
        <v>8032406.5700000003</v>
      </c>
      <c r="P18" s="18">
        <f t="shared" si="22"/>
        <v>100</v>
      </c>
      <c r="Q18" s="18">
        <v>336393.43</v>
      </c>
      <c r="R18" s="18">
        <v>336393.43</v>
      </c>
      <c r="S18" s="18">
        <f t="shared" si="23"/>
        <v>100</v>
      </c>
      <c r="T18" s="18"/>
      <c r="U18" s="18"/>
      <c r="V18" s="18">
        <f t="shared" si="24"/>
        <v>0</v>
      </c>
      <c r="W18" s="29"/>
      <c r="X18" s="29"/>
      <c r="Y18" s="18">
        <f t="shared" si="25"/>
        <v>0</v>
      </c>
      <c r="Z18" s="29"/>
      <c r="AA18" s="29"/>
      <c r="AB18" s="18">
        <f t="shared" si="26"/>
        <v>0</v>
      </c>
      <c r="AC18" s="19"/>
      <c r="AD18" s="19"/>
      <c r="AE18" s="19">
        <v>0</v>
      </c>
      <c r="AF18" s="19"/>
      <c r="AG18" s="19"/>
      <c r="AH18" s="18">
        <f t="shared" si="27"/>
        <v>0</v>
      </c>
      <c r="AI18" s="19">
        <v>108472</v>
      </c>
      <c r="AJ18" s="19">
        <v>108472</v>
      </c>
      <c r="AK18" s="18">
        <f t="shared" si="0"/>
        <v>100</v>
      </c>
      <c r="AL18" s="18">
        <v>10291641.619999999</v>
      </c>
      <c r="AM18" s="18">
        <v>0</v>
      </c>
      <c r="AN18" s="18">
        <f t="shared" si="28"/>
        <v>0</v>
      </c>
      <c r="AO18" s="18">
        <v>688627.71</v>
      </c>
      <c r="AP18" s="18">
        <v>349568.77</v>
      </c>
      <c r="AQ18" s="18">
        <f t="shared" si="29"/>
        <v>50.763099556362612</v>
      </c>
      <c r="AR18" s="18"/>
      <c r="AS18" s="18"/>
      <c r="AT18" s="18">
        <f t="shared" si="30"/>
        <v>0</v>
      </c>
      <c r="AU18" s="19">
        <v>3859358.54</v>
      </c>
      <c r="AV18" s="19">
        <v>1539418.06</v>
      </c>
      <c r="AW18" s="18">
        <f t="shared" si="1"/>
        <v>39.887925520389715</v>
      </c>
      <c r="AX18" s="18"/>
      <c r="AY18" s="18"/>
      <c r="AZ18" s="18">
        <f t="shared" si="31"/>
        <v>0</v>
      </c>
      <c r="BA18" s="19">
        <v>2653560</v>
      </c>
      <c r="BB18" s="19">
        <v>2653560</v>
      </c>
      <c r="BC18" s="19">
        <f t="shared" si="32"/>
        <v>100</v>
      </c>
      <c r="BD18" s="18">
        <v>16200000</v>
      </c>
      <c r="BE18" s="18">
        <v>3239108.28</v>
      </c>
      <c r="BF18" s="18">
        <f t="shared" si="2"/>
        <v>19.994495555555556</v>
      </c>
      <c r="BG18" s="18"/>
      <c r="BH18" s="18"/>
      <c r="BI18" s="18">
        <f t="shared" si="3"/>
        <v>0</v>
      </c>
      <c r="BJ18" s="19"/>
      <c r="BK18" s="19"/>
      <c r="BL18" s="18">
        <f t="shared" si="4"/>
        <v>0</v>
      </c>
      <c r="BM18" s="26">
        <v>3024206</v>
      </c>
      <c r="BN18" s="26">
        <v>1851617.17</v>
      </c>
      <c r="BO18" s="18">
        <f t="shared" si="33"/>
        <v>61.226555664528135</v>
      </c>
      <c r="BP18" s="19"/>
      <c r="BQ18" s="19"/>
      <c r="BR18" s="18">
        <f t="shared" si="34"/>
        <v>0</v>
      </c>
      <c r="BS18" s="18"/>
      <c r="BT18" s="18"/>
      <c r="BU18" s="18">
        <f t="shared" si="35"/>
        <v>0</v>
      </c>
      <c r="BV18" s="19">
        <v>1960000</v>
      </c>
      <c r="BW18" s="19">
        <v>1893350</v>
      </c>
      <c r="BX18" s="19">
        <f t="shared" si="71"/>
        <v>96.599489795918373</v>
      </c>
      <c r="BY18" s="19"/>
      <c r="BZ18" s="19"/>
      <c r="CA18" s="18">
        <f t="shared" si="37"/>
        <v>0</v>
      </c>
      <c r="CB18" s="19">
        <v>4009323</v>
      </c>
      <c r="CC18" s="19">
        <v>2163656.2200000002</v>
      </c>
      <c r="CD18" s="19">
        <f t="shared" si="38"/>
        <v>53.965625119253303</v>
      </c>
      <c r="CE18" s="19"/>
      <c r="CF18" s="19"/>
      <c r="CG18" s="18">
        <f t="shared" si="39"/>
        <v>0</v>
      </c>
      <c r="CH18" s="18"/>
      <c r="CI18" s="18"/>
      <c r="CJ18" s="18">
        <f t="shared" si="40"/>
        <v>0</v>
      </c>
      <c r="CK18" s="18"/>
      <c r="CL18" s="18"/>
      <c r="CM18" s="18">
        <f t="shared" si="41"/>
        <v>0</v>
      </c>
      <c r="CN18" s="19"/>
      <c r="CO18" s="19"/>
      <c r="CP18" s="18">
        <f t="shared" si="42"/>
        <v>0</v>
      </c>
      <c r="CQ18" s="18">
        <v>563601</v>
      </c>
      <c r="CR18" s="18">
        <v>562936.5</v>
      </c>
      <c r="CS18" s="18">
        <f t="shared" si="43"/>
        <v>99.882097441274937</v>
      </c>
      <c r="CT18" s="18"/>
      <c r="CU18" s="18"/>
      <c r="CV18" s="18">
        <f t="shared" si="44"/>
        <v>0</v>
      </c>
      <c r="CW18" s="18"/>
      <c r="CX18" s="18"/>
      <c r="CY18" s="18">
        <f t="shared" si="5"/>
        <v>0</v>
      </c>
      <c r="CZ18" s="18"/>
      <c r="DA18" s="18"/>
      <c r="DB18" s="18">
        <f t="shared" si="45"/>
        <v>0</v>
      </c>
      <c r="DC18" s="19"/>
      <c r="DD18" s="19"/>
      <c r="DE18" s="18">
        <f t="shared" si="6"/>
        <v>0</v>
      </c>
      <c r="DF18" s="18">
        <v>975000</v>
      </c>
      <c r="DG18" s="18">
        <v>975000</v>
      </c>
      <c r="DH18" s="18">
        <f t="shared" si="7"/>
        <v>100</v>
      </c>
      <c r="DI18" s="18"/>
      <c r="DJ18" s="18"/>
      <c r="DK18" s="18">
        <f t="shared" si="46"/>
        <v>0</v>
      </c>
      <c r="DL18" s="18"/>
      <c r="DM18" s="18"/>
      <c r="DN18" s="18">
        <f t="shared" si="47"/>
        <v>0</v>
      </c>
      <c r="DO18" s="19">
        <v>75828</v>
      </c>
      <c r="DP18" s="19">
        <v>0</v>
      </c>
      <c r="DQ18" s="18">
        <f t="shared" si="8"/>
        <v>0</v>
      </c>
      <c r="DR18" s="19">
        <v>130468.4</v>
      </c>
      <c r="DS18" s="19">
        <v>0</v>
      </c>
      <c r="DT18" s="18">
        <f t="shared" si="9"/>
        <v>0</v>
      </c>
      <c r="DU18" s="19">
        <v>84983.49</v>
      </c>
      <c r="DV18" s="19">
        <v>84983.49</v>
      </c>
      <c r="DW18" s="18">
        <f t="shared" si="10"/>
        <v>100</v>
      </c>
      <c r="DX18" s="19"/>
      <c r="DY18" s="19"/>
      <c r="DZ18" s="18">
        <f t="shared" si="11"/>
        <v>0</v>
      </c>
      <c r="EA18" s="18"/>
      <c r="EB18" s="18"/>
      <c r="EC18" s="18">
        <f t="shared" si="48"/>
        <v>0</v>
      </c>
      <c r="ED18" s="18"/>
      <c r="EE18" s="18"/>
      <c r="EF18" s="18">
        <f t="shared" si="49"/>
        <v>0</v>
      </c>
      <c r="EG18" s="18"/>
      <c r="EH18" s="18"/>
      <c r="EI18" s="18">
        <f t="shared" si="50"/>
        <v>0</v>
      </c>
      <c r="EJ18" s="18"/>
      <c r="EK18" s="18"/>
      <c r="EL18" s="18">
        <f t="shared" si="51"/>
        <v>0</v>
      </c>
      <c r="EM18" s="18">
        <v>394229</v>
      </c>
      <c r="EN18" s="18">
        <v>52200</v>
      </c>
      <c r="EO18" s="18">
        <f t="shared" si="52"/>
        <v>13.24103503293771</v>
      </c>
      <c r="EP18" s="18"/>
      <c r="EQ18" s="18"/>
      <c r="ER18" s="18">
        <f t="shared" si="53"/>
        <v>0</v>
      </c>
      <c r="ES18" s="18"/>
      <c r="ET18" s="18"/>
      <c r="EU18" s="18">
        <f t="shared" si="54"/>
        <v>0</v>
      </c>
      <c r="EV18" s="18"/>
      <c r="EW18" s="18"/>
      <c r="EX18" s="18">
        <f t="shared" si="55"/>
        <v>0</v>
      </c>
      <c r="EY18" s="18"/>
      <c r="EZ18" s="18"/>
      <c r="FA18" s="18">
        <f t="shared" si="56"/>
        <v>0</v>
      </c>
      <c r="FB18" s="18"/>
      <c r="FC18" s="18"/>
      <c r="FD18" s="19">
        <f t="shared" si="12"/>
        <v>0</v>
      </c>
      <c r="FE18" s="18">
        <v>14490763</v>
      </c>
      <c r="FF18" s="18">
        <v>6586685.21</v>
      </c>
      <c r="FG18" s="18">
        <f t="shared" si="57"/>
        <v>45.45437124325337</v>
      </c>
      <c r="FH18" s="18"/>
      <c r="FI18" s="18"/>
      <c r="FJ18" s="18">
        <f t="shared" si="58"/>
        <v>0</v>
      </c>
      <c r="FK18" s="18"/>
      <c r="FL18" s="18"/>
      <c r="FM18" s="18">
        <f t="shared" si="59"/>
        <v>0</v>
      </c>
      <c r="FN18" s="19"/>
      <c r="FO18" s="19"/>
      <c r="FP18" s="18">
        <f t="shared" si="60"/>
        <v>0</v>
      </c>
      <c r="FQ18" s="19"/>
      <c r="FR18" s="19"/>
      <c r="FS18" s="18">
        <f t="shared" si="61"/>
        <v>0</v>
      </c>
      <c r="FT18" s="19"/>
      <c r="FU18" s="19"/>
      <c r="FV18" s="18">
        <f t="shared" si="13"/>
        <v>0</v>
      </c>
      <c r="FW18" s="19"/>
      <c r="FX18" s="19"/>
      <c r="FY18" s="18">
        <f t="shared" si="14"/>
        <v>0</v>
      </c>
      <c r="FZ18" s="19"/>
      <c r="GA18" s="19"/>
      <c r="GB18" s="18">
        <f t="shared" si="15"/>
        <v>0</v>
      </c>
      <c r="GC18" s="19">
        <v>668885.4</v>
      </c>
      <c r="GD18" s="19">
        <v>0</v>
      </c>
      <c r="GE18" s="18">
        <f t="shared" si="16"/>
        <v>0</v>
      </c>
      <c r="GF18" s="19">
        <v>102875</v>
      </c>
      <c r="GG18" s="19">
        <v>28604.7</v>
      </c>
      <c r="GH18" s="18">
        <f t="shared" si="17"/>
        <v>27.805297691373028</v>
      </c>
      <c r="GI18" s="10">
        <f t="shared" si="62"/>
        <v>72843671.159999996</v>
      </c>
      <c r="GJ18" s="10">
        <f t="shared" si="63"/>
        <v>31305207.939999998</v>
      </c>
      <c r="GK18" s="10">
        <f t="shared" si="64"/>
        <v>42.975878949371719</v>
      </c>
      <c r="GL18" s="4"/>
      <c r="GM18" s="4"/>
    </row>
    <row r="19" spans="1:195" ht="15.75" x14ac:dyDescent="0.2">
      <c r="A19" s="12" t="s">
        <v>15</v>
      </c>
      <c r="B19" s="19">
        <v>3803620.97</v>
      </c>
      <c r="C19" s="19">
        <v>2306472.23</v>
      </c>
      <c r="D19" s="18">
        <f t="shared" si="18"/>
        <v>60.638855663896493</v>
      </c>
      <c r="E19" s="18"/>
      <c r="F19" s="18"/>
      <c r="G19" s="18">
        <f t="shared" si="19"/>
        <v>0</v>
      </c>
      <c r="H19" s="18"/>
      <c r="I19" s="18"/>
      <c r="J19" s="18">
        <f t="shared" si="20"/>
        <v>0</v>
      </c>
      <c r="K19" s="18"/>
      <c r="L19" s="18"/>
      <c r="M19" s="18">
        <f t="shared" si="21"/>
        <v>0</v>
      </c>
      <c r="N19" s="18">
        <v>20633158.870000001</v>
      </c>
      <c r="O19" s="18">
        <v>20633158.870000001</v>
      </c>
      <c r="P19" s="18">
        <f t="shared" si="22"/>
        <v>100</v>
      </c>
      <c r="Q19" s="18">
        <v>32016273.16</v>
      </c>
      <c r="R19" s="18">
        <v>32000116.420000002</v>
      </c>
      <c r="S19" s="18">
        <f t="shared" si="23"/>
        <v>99.94953585034942</v>
      </c>
      <c r="T19" s="18"/>
      <c r="U19" s="18"/>
      <c r="V19" s="18">
        <f t="shared" si="24"/>
        <v>0</v>
      </c>
      <c r="W19" s="29"/>
      <c r="X19" s="29"/>
      <c r="Y19" s="18">
        <f t="shared" si="25"/>
        <v>0</v>
      </c>
      <c r="Z19" s="29"/>
      <c r="AA19" s="29"/>
      <c r="AB19" s="18">
        <f t="shared" si="26"/>
        <v>0</v>
      </c>
      <c r="AC19" s="19"/>
      <c r="AD19" s="19"/>
      <c r="AE19" s="19">
        <v>0</v>
      </c>
      <c r="AF19" s="19"/>
      <c r="AG19" s="19"/>
      <c r="AH19" s="18">
        <f t="shared" si="27"/>
        <v>0</v>
      </c>
      <c r="AI19" s="19">
        <v>1872664.22</v>
      </c>
      <c r="AJ19" s="19">
        <v>1872664.22</v>
      </c>
      <c r="AK19" s="18">
        <f t="shared" si="0"/>
        <v>100</v>
      </c>
      <c r="AL19" s="18">
        <v>6249854.75</v>
      </c>
      <c r="AM19" s="18">
        <v>6249854.75</v>
      </c>
      <c r="AN19" s="18">
        <f t="shared" si="28"/>
        <v>100</v>
      </c>
      <c r="AO19" s="18">
        <v>826353.26</v>
      </c>
      <c r="AP19" s="18">
        <v>808311.32</v>
      </c>
      <c r="AQ19" s="18">
        <f t="shared" si="29"/>
        <v>97.81667951548954</v>
      </c>
      <c r="AR19" s="18"/>
      <c r="AS19" s="18"/>
      <c r="AT19" s="18">
        <f t="shared" si="30"/>
        <v>0</v>
      </c>
      <c r="AU19" s="19">
        <v>3859358.54</v>
      </c>
      <c r="AV19" s="19">
        <v>3859358.54</v>
      </c>
      <c r="AW19" s="18">
        <f t="shared" si="1"/>
        <v>100</v>
      </c>
      <c r="AX19" s="18"/>
      <c r="AY19" s="18"/>
      <c r="AZ19" s="18">
        <f t="shared" si="31"/>
        <v>0</v>
      </c>
      <c r="BA19" s="19">
        <v>2358720</v>
      </c>
      <c r="BB19" s="19">
        <v>2358720</v>
      </c>
      <c r="BC19" s="19">
        <f t="shared" si="32"/>
        <v>100</v>
      </c>
      <c r="BD19" s="18">
        <v>26369386.309999999</v>
      </c>
      <c r="BE19" s="18">
        <v>12991263.539999999</v>
      </c>
      <c r="BF19" s="18">
        <f t="shared" si="2"/>
        <v>49.266461446140497</v>
      </c>
      <c r="BG19" s="18"/>
      <c r="BH19" s="18"/>
      <c r="BI19" s="18">
        <f t="shared" si="3"/>
        <v>0</v>
      </c>
      <c r="BJ19" s="19"/>
      <c r="BK19" s="19"/>
      <c r="BL19" s="18">
        <f t="shared" si="4"/>
        <v>0</v>
      </c>
      <c r="BM19" s="26">
        <v>4848082</v>
      </c>
      <c r="BN19" s="26">
        <v>3633504</v>
      </c>
      <c r="BO19" s="18">
        <f t="shared" si="33"/>
        <v>74.947247179400023</v>
      </c>
      <c r="BP19" s="19"/>
      <c r="BQ19" s="19"/>
      <c r="BR19" s="18">
        <f t="shared" si="34"/>
        <v>0</v>
      </c>
      <c r="BS19" s="18"/>
      <c r="BT19" s="18"/>
      <c r="BU19" s="18">
        <f t="shared" si="35"/>
        <v>0</v>
      </c>
      <c r="BV19" s="19">
        <v>1960000</v>
      </c>
      <c r="BW19" s="19">
        <v>1960000</v>
      </c>
      <c r="BX19" s="19">
        <f t="shared" si="71"/>
        <v>100</v>
      </c>
      <c r="BY19" s="19"/>
      <c r="BZ19" s="19"/>
      <c r="CA19" s="18">
        <f t="shared" si="37"/>
        <v>0</v>
      </c>
      <c r="CB19" s="19">
        <v>3432099</v>
      </c>
      <c r="CC19" s="19">
        <v>1419047.93</v>
      </c>
      <c r="CD19" s="19">
        <f t="shared" si="38"/>
        <v>41.346357724529511</v>
      </c>
      <c r="CE19" s="19"/>
      <c r="CF19" s="19"/>
      <c r="CG19" s="18">
        <f t="shared" si="39"/>
        <v>0</v>
      </c>
      <c r="CH19" s="18"/>
      <c r="CI19" s="18"/>
      <c r="CJ19" s="18">
        <f t="shared" si="40"/>
        <v>0</v>
      </c>
      <c r="CK19" s="18"/>
      <c r="CL19" s="18"/>
      <c r="CM19" s="18">
        <f t="shared" si="41"/>
        <v>0</v>
      </c>
      <c r="CN19" s="19"/>
      <c r="CO19" s="19"/>
      <c r="CP19" s="18">
        <f t="shared" si="42"/>
        <v>0</v>
      </c>
      <c r="CQ19" s="18">
        <v>373476</v>
      </c>
      <c r="CR19" s="18">
        <v>373476</v>
      </c>
      <c r="CS19" s="18">
        <f t="shared" si="43"/>
        <v>100</v>
      </c>
      <c r="CT19" s="18"/>
      <c r="CU19" s="18"/>
      <c r="CV19" s="18">
        <f t="shared" si="44"/>
        <v>0</v>
      </c>
      <c r="CW19" s="18"/>
      <c r="CX19" s="18"/>
      <c r="CY19" s="18">
        <f t="shared" si="5"/>
        <v>0</v>
      </c>
      <c r="CZ19" s="18">
        <v>1450370.99</v>
      </c>
      <c r="DA19" s="18">
        <v>588246.99</v>
      </c>
      <c r="DB19" s="18">
        <f t="shared" si="45"/>
        <v>40.558380859506848</v>
      </c>
      <c r="DC19" s="19"/>
      <c r="DD19" s="19"/>
      <c r="DE19" s="18">
        <f t="shared" si="6"/>
        <v>0</v>
      </c>
      <c r="DF19" s="18"/>
      <c r="DG19" s="18"/>
      <c r="DH19" s="18">
        <f t="shared" si="7"/>
        <v>0</v>
      </c>
      <c r="DI19" s="18"/>
      <c r="DJ19" s="18"/>
      <c r="DK19" s="18">
        <f t="shared" si="46"/>
        <v>0</v>
      </c>
      <c r="DL19" s="18"/>
      <c r="DM19" s="18"/>
      <c r="DN19" s="18">
        <f t="shared" si="47"/>
        <v>0</v>
      </c>
      <c r="DO19" s="19"/>
      <c r="DP19" s="19"/>
      <c r="DQ19" s="18">
        <f t="shared" si="8"/>
        <v>0</v>
      </c>
      <c r="DR19" s="19">
        <v>598294</v>
      </c>
      <c r="DS19" s="19">
        <v>0</v>
      </c>
      <c r="DT19" s="18">
        <f t="shared" si="9"/>
        <v>0</v>
      </c>
      <c r="DU19" s="19">
        <v>1090826.79</v>
      </c>
      <c r="DV19" s="19">
        <v>1090826.79</v>
      </c>
      <c r="DW19" s="18">
        <f t="shared" si="10"/>
        <v>100</v>
      </c>
      <c r="DX19" s="19"/>
      <c r="DY19" s="19"/>
      <c r="DZ19" s="18">
        <f t="shared" si="11"/>
        <v>0</v>
      </c>
      <c r="EA19" s="18"/>
      <c r="EB19" s="18"/>
      <c r="EC19" s="18">
        <f t="shared" si="48"/>
        <v>0</v>
      </c>
      <c r="ED19" s="18"/>
      <c r="EE19" s="18"/>
      <c r="EF19" s="18">
        <f t="shared" si="49"/>
        <v>0</v>
      </c>
      <c r="EG19" s="18"/>
      <c r="EH19" s="18"/>
      <c r="EI19" s="18">
        <f t="shared" si="50"/>
        <v>0</v>
      </c>
      <c r="EJ19" s="18"/>
      <c r="EK19" s="18"/>
      <c r="EL19" s="18">
        <f t="shared" si="51"/>
        <v>0</v>
      </c>
      <c r="EM19" s="18">
        <v>1971143</v>
      </c>
      <c r="EN19" s="18">
        <v>782954.37</v>
      </c>
      <c r="EO19" s="18">
        <f t="shared" si="52"/>
        <v>39.720830502911255</v>
      </c>
      <c r="EP19" s="18"/>
      <c r="EQ19" s="18"/>
      <c r="ER19" s="18">
        <f t="shared" si="53"/>
        <v>0</v>
      </c>
      <c r="ES19" s="18"/>
      <c r="ET19" s="18"/>
      <c r="EU19" s="18">
        <f t="shared" si="54"/>
        <v>0</v>
      </c>
      <c r="EV19" s="18">
        <v>8403331</v>
      </c>
      <c r="EW19" s="18">
        <v>8403330.9900000002</v>
      </c>
      <c r="EX19" s="18">
        <f t="shared" si="55"/>
        <v>99.999999880999567</v>
      </c>
      <c r="EY19" s="18"/>
      <c r="EZ19" s="18"/>
      <c r="FA19" s="18">
        <f t="shared" si="56"/>
        <v>0</v>
      </c>
      <c r="FB19" s="18"/>
      <c r="FC19" s="18"/>
      <c r="FD19" s="19">
        <f t="shared" si="12"/>
        <v>0</v>
      </c>
      <c r="FE19" s="18">
        <v>22230931</v>
      </c>
      <c r="FF19" s="18">
        <v>6087423.8499999996</v>
      </c>
      <c r="FG19" s="18">
        <f t="shared" si="57"/>
        <v>27.382676191114079</v>
      </c>
      <c r="FH19" s="18"/>
      <c r="FI19" s="18"/>
      <c r="FJ19" s="18">
        <f t="shared" si="58"/>
        <v>0</v>
      </c>
      <c r="FK19" s="18"/>
      <c r="FL19" s="18"/>
      <c r="FM19" s="18">
        <f t="shared" si="59"/>
        <v>0</v>
      </c>
      <c r="FN19" s="19"/>
      <c r="FO19" s="19"/>
      <c r="FP19" s="18">
        <f t="shared" si="60"/>
        <v>0</v>
      </c>
      <c r="FQ19" s="19"/>
      <c r="FR19" s="19"/>
      <c r="FS19" s="18">
        <f t="shared" si="61"/>
        <v>0</v>
      </c>
      <c r="FT19" s="19"/>
      <c r="FU19" s="19"/>
      <c r="FV19" s="18">
        <f t="shared" si="13"/>
        <v>0</v>
      </c>
      <c r="FW19" s="19"/>
      <c r="FX19" s="19"/>
      <c r="FY19" s="18">
        <f t="shared" si="14"/>
        <v>0</v>
      </c>
      <c r="FZ19" s="19">
        <v>52020.9</v>
      </c>
      <c r="GA19" s="19">
        <v>0</v>
      </c>
      <c r="GB19" s="18">
        <f t="shared" si="15"/>
        <v>0</v>
      </c>
      <c r="GC19" s="19">
        <v>936000</v>
      </c>
      <c r="GD19" s="19">
        <v>666000</v>
      </c>
      <c r="GE19" s="18">
        <f t="shared" si="16"/>
        <v>71.15384615384616</v>
      </c>
      <c r="GF19" s="19">
        <v>365833.8</v>
      </c>
      <c r="GG19" s="19">
        <v>365833.8</v>
      </c>
      <c r="GH19" s="18">
        <f t="shared" si="17"/>
        <v>100</v>
      </c>
      <c r="GI19" s="10">
        <f t="shared" si="62"/>
        <v>145701798.56000003</v>
      </c>
      <c r="GJ19" s="10">
        <f t="shared" si="63"/>
        <v>108450564.61000001</v>
      </c>
      <c r="GK19" s="10">
        <f t="shared" si="64"/>
        <v>74.433236708015002</v>
      </c>
      <c r="GL19" s="4"/>
      <c r="GM19" s="4"/>
    </row>
    <row r="20" spans="1:195" ht="15.75" x14ac:dyDescent="0.2">
      <c r="A20" s="12" t="s">
        <v>16</v>
      </c>
      <c r="B20" s="19">
        <v>7482164.7000000002</v>
      </c>
      <c r="C20" s="19">
        <v>4265738.83</v>
      </c>
      <c r="D20" s="18">
        <f t="shared" si="18"/>
        <v>57.012094775192537</v>
      </c>
      <c r="E20" s="18">
        <v>14972897.609999999</v>
      </c>
      <c r="F20" s="18">
        <v>2245502.89</v>
      </c>
      <c r="G20" s="18">
        <f t="shared" si="19"/>
        <v>14.997116446587388</v>
      </c>
      <c r="H20" s="18"/>
      <c r="I20" s="18"/>
      <c r="J20" s="18">
        <f t="shared" si="20"/>
        <v>0</v>
      </c>
      <c r="K20" s="18"/>
      <c r="L20" s="18"/>
      <c r="M20" s="18">
        <f t="shared" si="21"/>
        <v>0</v>
      </c>
      <c r="N20" s="18"/>
      <c r="O20" s="18"/>
      <c r="P20" s="18">
        <f t="shared" si="22"/>
        <v>0</v>
      </c>
      <c r="Q20" s="18"/>
      <c r="R20" s="18"/>
      <c r="S20" s="18">
        <f t="shared" si="23"/>
        <v>0</v>
      </c>
      <c r="T20" s="18"/>
      <c r="U20" s="18"/>
      <c r="V20" s="18">
        <f t="shared" si="24"/>
        <v>0</v>
      </c>
      <c r="W20" s="29"/>
      <c r="X20" s="29"/>
      <c r="Y20" s="18">
        <f t="shared" si="25"/>
        <v>0</v>
      </c>
      <c r="Z20" s="29"/>
      <c r="AA20" s="29"/>
      <c r="AB20" s="18">
        <f t="shared" si="26"/>
        <v>0</v>
      </c>
      <c r="AC20" s="19"/>
      <c r="AD20" s="19"/>
      <c r="AE20" s="19">
        <v>0</v>
      </c>
      <c r="AF20" s="19"/>
      <c r="AG20" s="19"/>
      <c r="AH20" s="18">
        <f t="shared" si="27"/>
        <v>0</v>
      </c>
      <c r="AI20" s="19">
        <v>2832189.85</v>
      </c>
      <c r="AJ20" s="19">
        <v>0</v>
      </c>
      <c r="AK20" s="18">
        <f t="shared" si="0"/>
        <v>0</v>
      </c>
      <c r="AL20" s="18"/>
      <c r="AM20" s="18"/>
      <c r="AN20" s="18">
        <f t="shared" si="28"/>
        <v>0</v>
      </c>
      <c r="AO20" s="18">
        <v>2027626.04</v>
      </c>
      <c r="AP20" s="18">
        <v>991605.01</v>
      </c>
      <c r="AQ20" s="18">
        <f t="shared" si="29"/>
        <v>48.904728507037717</v>
      </c>
      <c r="AR20" s="18"/>
      <c r="AS20" s="18"/>
      <c r="AT20" s="18">
        <f t="shared" si="30"/>
        <v>0</v>
      </c>
      <c r="AU20" s="19">
        <v>5939952.2199999997</v>
      </c>
      <c r="AV20" s="19">
        <v>5939952.2199999997</v>
      </c>
      <c r="AW20" s="18">
        <f t="shared" si="1"/>
        <v>100</v>
      </c>
      <c r="AX20" s="18"/>
      <c r="AY20" s="18"/>
      <c r="AZ20" s="18">
        <f t="shared" si="31"/>
        <v>0</v>
      </c>
      <c r="BA20" s="19">
        <v>1482062.4</v>
      </c>
      <c r="BB20" s="19">
        <v>1482062.4</v>
      </c>
      <c r="BC20" s="19">
        <f t="shared" si="32"/>
        <v>100</v>
      </c>
      <c r="BD20" s="18">
        <v>22821000</v>
      </c>
      <c r="BE20" s="18">
        <v>0</v>
      </c>
      <c r="BF20" s="18">
        <f t="shared" si="2"/>
        <v>0</v>
      </c>
      <c r="BG20" s="18"/>
      <c r="BH20" s="18"/>
      <c r="BI20" s="18">
        <f t="shared" si="3"/>
        <v>0</v>
      </c>
      <c r="BJ20" s="19"/>
      <c r="BK20" s="19"/>
      <c r="BL20" s="18">
        <f t="shared" si="4"/>
        <v>0</v>
      </c>
      <c r="BM20" s="26">
        <v>4580594</v>
      </c>
      <c r="BN20" s="26">
        <v>3435444</v>
      </c>
      <c r="BO20" s="18">
        <f t="shared" si="33"/>
        <v>74.999967253155376</v>
      </c>
      <c r="BP20" s="19"/>
      <c r="BQ20" s="19"/>
      <c r="BR20" s="18">
        <f t="shared" si="34"/>
        <v>0</v>
      </c>
      <c r="BS20" s="18"/>
      <c r="BT20" s="18"/>
      <c r="BU20" s="18">
        <f t="shared" si="35"/>
        <v>0</v>
      </c>
      <c r="BV20" s="19">
        <v>3030000</v>
      </c>
      <c r="BW20" s="19">
        <v>3030000</v>
      </c>
      <c r="BX20" s="19">
        <f t="shared" si="71"/>
        <v>100</v>
      </c>
      <c r="BY20" s="19"/>
      <c r="BZ20" s="19"/>
      <c r="CA20" s="18">
        <f t="shared" si="37"/>
        <v>0</v>
      </c>
      <c r="CB20" s="19">
        <v>5375792</v>
      </c>
      <c r="CC20" s="19">
        <v>2477273.3199999998</v>
      </c>
      <c r="CD20" s="19">
        <f t="shared" si="38"/>
        <v>46.082015822040731</v>
      </c>
      <c r="CE20" s="19"/>
      <c r="CF20" s="19"/>
      <c r="CG20" s="18">
        <f t="shared" si="39"/>
        <v>0</v>
      </c>
      <c r="CH20" s="18"/>
      <c r="CI20" s="18"/>
      <c r="CJ20" s="18">
        <f t="shared" si="40"/>
        <v>0</v>
      </c>
      <c r="CK20" s="18">
        <v>1606776</v>
      </c>
      <c r="CL20" s="18">
        <v>1529327.22</v>
      </c>
      <c r="CM20" s="18">
        <f t="shared" si="41"/>
        <v>95.179864523741955</v>
      </c>
      <c r="CN20" s="19"/>
      <c r="CO20" s="19"/>
      <c r="CP20" s="18">
        <f t="shared" si="42"/>
        <v>0</v>
      </c>
      <c r="CQ20" s="18">
        <v>558520</v>
      </c>
      <c r="CR20" s="18">
        <v>558520</v>
      </c>
      <c r="CS20" s="18">
        <f t="shared" si="43"/>
        <v>100</v>
      </c>
      <c r="CT20" s="18"/>
      <c r="CU20" s="18"/>
      <c r="CV20" s="18">
        <f t="shared" si="44"/>
        <v>0</v>
      </c>
      <c r="CW20" s="18"/>
      <c r="CX20" s="18"/>
      <c r="CY20" s="18">
        <f t="shared" si="5"/>
        <v>0</v>
      </c>
      <c r="CZ20" s="18">
        <v>6514295</v>
      </c>
      <c r="DA20" s="18">
        <v>1801271.95</v>
      </c>
      <c r="DB20" s="18">
        <f t="shared" si="45"/>
        <v>27.651065080718634</v>
      </c>
      <c r="DC20" s="19"/>
      <c r="DD20" s="19"/>
      <c r="DE20" s="18">
        <f t="shared" si="6"/>
        <v>0</v>
      </c>
      <c r="DF20" s="18">
        <v>5071965</v>
      </c>
      <c r="DG20" s="18">
        <v>5071965</v>
      </c>
      <c r="DH20" s="18">
        <f t="shared" si="7"/>
        <v>100</v>
      </c>
      <c r="DI20" s="18"/>
      <c r="DJ20" s="18"/>
      <c r="DK20" s="18">
        <f t="shared" si="46"/>
        <v>0</v>
      </c>
      <c r="DL20" s="18">
        <v>12901785.1</v>
      </c>
      <c r="DM20" s="18">
        <v>12901785.1</v>
      </c>
      <c r="DN20" s="18">
        <f t="shared" si="47"/>
        <v>100</v>
      </c>
      <c r="DO20" s="19"/>
      <c r="DP20" s="19"/>
      <c r="DQ20" s="18">
        <f t="shared" si="8"/>
        <v>0</v>
      </c>
      <c r="DR20" s="19"/>
      <c r="DS20" s="19"/>
      <c r="DT20" s="18">
        <f t="shared" si="9"/>
        <v>0</v>
      </c>
      <c r="DU20" s="19"/>
      <c r="DV20" s="19"/>
      <c r="DW20" s="18">
        <f t="shared" si="10"/>
        <v>0</v>
      </c>
      <c r="DX20" s="19"/>
      <c r="DY20" s="19"/>
      <c r="DZ20" s="18">
        <f t="shared" si="11"/>
        <v>0</v>
      </c>
      <c r="EA20" s="18"/>
      <c r="EB20" s="18"/>
      <c r="EC20" s="18">
        <f t="shared" si="48"/>
        <v>0</v>
      </c>
      <c r="ED20" s="18"/>
      <c r="EE20" s="18"/>
      <c r="EF20" s="18">
        <f t="shared" si="49"/>
        <v>0</v>
      </c>
      <c r="EG20" s="18"/>
      <c r="EH20" s="18"/>
      <c r="EI20" s="18">
        <f t="shared" si="50"/>
        <v>0</v>
      </c>
      <c r="EJ20" s="18"/>
      <c r="EK20" s="18"/>
      <c r="EL20" s="18">
        <f t="shared" si="51"/>
        <v>0</v>
      </c>
      <c r="EM20" s="18">
        <v>394229</v>
      </c>
      <c r="EN20" s="18">
        <v>394229</v>
      </c>
      <c r="EO20" s="18">
        <f t="shared" si="52"/>
        <v>100</v>
      </c>
      <c r="EP20" s="18"/>
      <c r="EQ20" s="18"/>
      <c r="ER20" s="18">
        <f t="shared" si="53"/>
        <v>0</v>
      </c>
      <c r="ES20" s="18"/>
      <c r="ET20" s="18"/>
      <c r="EU20" s="18">
        <f t="shared" si="54"/>
        <v>0</v>
      </c>
      <c r="EV20" s="18">
        <v>8169273</v>
      </c>
      <c r="EW20" s="18">
        <v>7966626.7999999998</v>
      </c>
      <c r="EX20" s="18">
        <f t="shared" si="55"/>
        <v>97.51940962188435</v>
      </c>
      <c r="EY20" s="18"/>
      <c r="EZ20" s="18"/>
      <c r="FA20" s="18">
        <f t="shared" si="56"/>
        <v>0</v>
      </c>
      <c r="FB20" s="18"/>
      <c r="FC20" s="18"/>
      <c r="FD20" s="19">
        <f t="shared" si="12"/>
        <v>0</v>
      </c>
      <c r="FE20" s="18">
        <v>26720442</v>
      </c>
      <c r="FF20" s="18">
        <v>5919096.2400000002</v>
      </c>
      <c r="FG20" s="18">
        <f t="shared" si="57"/>
        <v>22.151939851893168</v>
      </c>
      <c r="FH20" s="18">
        <v>4709732</v>
      </c>
      <c r="FI20" s="18">
        <v>4709732</v>
      </c>
      <c r="FJ20" s="18">
        <f t="shared" si="58"/>
        <v>100</v>
      </c>
      <c r="FK20" s="18"/>
      <c r="FL20" s="18"/>
      <c r="FM20" s="18">
        <f t="shared" si="59"/>
        <v>0</v>
      </c>
      <c r="FN20" s="19"/>
      <c r="FO20" s="19"/>
      <c r="FP20" s="18">
        <f t="shared" si="60"/>
        <v>0</v>
      </c>
      <c r="FQ20" s="19"/>
      <c r="FR20" s="19"/>
      <c r="FS20" s="18">
        <f t="shared" si="61"/>
        <v>0</v>
      </c>
      <c r="FT20" s="19"/>
      <c r="FU20" s="19"/>
      <c r="FV20" s="18">
        <f t="shared" si="13"/>
        <v>0</v>
      </c>
      <c r="FW20" s="19">
        <v>256669</v>
      </c>
      <c r="FX20" s="19">
        <v>64719</v>
      </c>
      <c r="FY20" s="18">
        <f t="shared" si="14"/>
        <v>25.214965578235006</v>
      </c>
      <c r="FZ20" s="19">
        <v>66510</v>
      </c>
      <c r="GA20" s="19">
        <v>36360</v>
      </c>
      <c r="GB20" s="18">
        <f t="shared" si="15"/>
        <v>54.668470906630581</v>
      </c>
      <c r="GC20" s="19"/>
      <c r="GD20" s="19"/>
      <c r="GE20" s="18">
        <f t="shared" si="16"/>
        <v>0</v>
      </c>
      <c r="GF20" s="19">
        <v>960000</v>
      </c>
      <c r="GG20" s="19">
        <v>960000</v>
      </c>
      <c r="GH20" s="18">
        <f t="shared" si="17"/>
        <v>100</v>
      </c>
      <c r="GI20" s="10">
        <f t="shared" si="62"/>
        <v>138474474.91999999</v>
      </c>
      <c r="GJ20" s="10">
        <f t="shared" si="63"/>
        <v>65781210.979999997</v>
      </c>
      <c r="GK20" s="10">
        <f t="shared" si="64"/>
        <v>47.504214056780768</v>
      </c>
      <c r="GL20" s="4"/>
      <c r="GM20" s="4"/>
    </row>
    <row r="21" spans="1:195" ht="15.75" x14ac:dyDescent="0.2">
      <c r="A21" s="12" t="s">
        <v>17</v>
      </c>
      <c r="B21" s="19">
        <v>7268344.0199999996</v>
      </c>
      <c r="C21" s="19">
        <v>4182607.97</v>
      </c>
      <c r="D21" s="18">
        <f t="shared" si="18"/>
        <v>57.545542127490002</v>
      </c>
      <c r="E21" s="18"/>
      <c r="F21" s="18"/>
      <c r="G21" s="18">
        <f t="shared" si="19"/>
        <v>0</v>
      </c>
      <c r="H21" s="18"/>
      <c r="I21" s="18"/>
      <c r="J21" s="18">
        <f t="shared" si="20"/>
        <v>0</v>
      </c>
      <c r="K21" s="18"/>
      <c r="L21" s="18"/>
      <c r="M21" s="18">
        <f t="shared" si="21"/>
        <v>0</v>
      </c>
      <c r="N21" s="18"/>
      <c r="O21" s="18"/>
      <c r="P21" s="18">
        <f t="shared" si="22"/>
        <v>0</v>
      </c>
      <c r="Q21" s="18"/>
      <c r="R21" s="18"/>
      <c r="S21" s="18">
        <f t="shared" si="23"/>
        <v>0</v>
      </c>
      <c r="T21" s="18"/>
      <c r="U21" s="18"/>
      <c r="V21" s="18">
        <f t="shared" si="24"/>
        <v>0</v>
      </c>
      <c r="W21" s="29"/>
      <c r="X21" s="29"/>
      <c r="Y21" s="18">
        <f t="shared" si="25"/>
        <v>0</v>
      </c>
      <c r="Z21" s="29"/>
      <c r="AA21" s="29"/>
      <c r="AB21" s="18">
        <f t="shared" si="26"/>
        <v>0</v>
      </c>
      <c r="AC21" s="19"/>
      <c r="AD21" s="19"/>
      <c r="AE21" s="19">
        <v>0</v>
      </c>
      <c r="AF21" s="19"/>
      <c r="AG21" s="19"/>
      <c r="AH21" s="18">
        <f t="shared" si="27"/>
        <v>0</v>
      </c>
      <c r="AI21" s="19">
        <v>1672276.67</v>
      </c>
      <c r="AJ21" s="19">
        <v>242541.43</v>
      </c>
      <c r="AK21" s="18">
        <f t="shared" si="0"/>
        <v>14.503666429789993</v>
      </c>
      <c r="AL21" s="18"/>
      <c r="AM21" s="18"/>
      <c r="AN21" s="18">
        <f t="shared" si="28"/>
        <v>0</v>
      </c>
      <c r="AO21" s="18">
        <v>1966414.69</v>
      </c>
      <c r="AP21" s="18">
        <v>0</v>
      </c>
      <c r="AQ21" s="18">
        <f t="shared" si="29"/>
        <v>0</v>
      </c>
      <c r="AR21" s="18"/>
      <c r="AS21" s="18"/>
      <c r="AT21" s="18">
        <f t="shared" si="30"/>
        <v>0</v>
      </c>
      <c r="AU21" s="19">
        <v>3859358.54</v>
      </c>
      <c r="AV21" s="19">
        <v>3859358.54</v>
      </c>
      <c r="AW21" s="18">
        <f t="shared" si="1"/>
        <v>100</v>
      </c>
      <c r="AX21" s="18"/>
      <c r="AY21" s="18"/>
      <c r="AZ21" s="18">
        <f t="shared" si="31"/>
        <v>0</v>
      </c>
      <c r="BA21" s="19">
        <v>737100</v>
      </c>
      <c r="BB21" s="19">
        <v>737100</v>
      </c>
      <c r="BC21" s="19">
        <f t="shared" si="32"/>
        <v>100</v>
      </c>
      <c r="BD21" s="18">
        <v>12894421.82</v>
      </c>
      <c r="BE21" s="18">
        <v>6685895.5199999996</v>
      </c>
      <c r="BF21" s="18">
        <f t="shared" si="2"/>
        <v>51.851068728260351</v>
      </c>
      <c r="BG21" s="18"/>
      <c r="BH21" s="18"/>
      <c r="BI21" s="18">
        <f t="shared" si="3"/>
        <v>0</v>
      </c>
      <c r="BJ21" s="19"/>
      <c r="BK21" s="19"/>
      <c r="BL21" s="18">
        <f t="shared" si="4"/>
        <v>0</v>
      </c>
      <c r="BM21" s="26">
        <v>2556545</v>
      </c>
      <c r="BN21" s="26">
        <v>1591800</v>
      </c>
      <c r="BO21" s="18">
        <f t="shared" si="33"/>
        <v>62.263719199153542</v>
      </c>
      <c r="BP21" s="19"/>
      <c r="BQ21" s="19"/>
      <c r="BR21" s="18">
        <f t="shared" si="34"/>
        <v>0</v>
      </c>
      <c r="BS21" s="18"/>
      <c r="BT21" s="18"/>
      <c r="BU21" s="18">
        <f t="shared" si="35"/>
        <v>0</v>
      </c>
      <c r="BV21" s="19">
        <v>570000</v>
      </c>
      <c r="BW21" s="19">
        <v>570000</v>
      </c>
      <c r="BX21" s="19">
        <f t="shared" si="71"/>
        <v>100</v>
      </c>
      <c r="BY21" s="19"/>
      <c r="BZ21" s="19"/>
      <c r="CA21" s="18">
        <f t="shared" si="37"/>
        <v>0</v>
      </c>
      <c r="CB21" s="19">
        <v>2922956</v>
      </c>
      <c r="CC21" s="19">
        <v>1182282.1200000001</v>
      </c>
      <c r="CD21" s="19">
        <f t="shared" si="38"/>
        <v>40.448166855744667</v>
      </c>
      <c r="CE21" s="19"/>
      <c r="CF21" s="19"/>
      <c r="CG21" s="18">
        <f t="shared" si="39"/>
        <v>0</v>
      </c>
      <c r="CH21" s="18"/>
      <c r="CI21" s="18"/>
      <c r="CJ21" s="18">
        <f t="shared" si="40"/>
        <v>0</v>
      </c>
      <c r="CK21" s="18"/>
      <c r="CL21" s="18"/>
      <c r="CM21" s="18">
        <f t="shared" si="41"/>
        <v>0</v>
      </c>
      <c r="CN21" s="19"/>
      <c r="CO21" s="19"/>
      <c r="CP21" s="18">
        <f t="shared" si="42"/>
        <v>0</v>
      </c>
      <c r="CQ21" s="18">
        <v>304878</v>
      </c>
      <c r="CR21" s="18">
        <v>304878</v>
      </c>
      <c r="CS21" s="18">
        <f t="shared" si="43"/>
        <v>100</v>
      </c>
      <c r="CT21" s="18"/>
      <c r="CU21" s="18"/>
      <c r="CV21" s="18">
        <f t="shared" si="44"/>
        <v>0</v>
      </c>
      <c r="CW21" s="18"/>
      <c r="CX21" s="18"/>
      <c r="CY21" s="18">
        <f t="shared" si="5"/>
        <v>0</v>
      </c>
      <c r="CZ21" s="18">
        <v>1617256</v>
      </c>
      <c r="DA21" s="18">
        <v>865608</v>
      </c>
      <c r="DB21" s="18">
        <f t="shared" si="45"/>
        <v>53.523251730090969</v>
      </c>
      <c r="DC21" s="19"/>
      <c r="DD21" s="19"/>
      <c r="DE21" s="18">
        <f t="shared" si="6"/>
        <v>0</v>
      </c>
      <c r="DF21" s="18"/>
      <c r="DG21" s="18"/>
      <c r="DH21" s="18">
        <f t="shared" si="7"/>
        <v>0</v>
      </c>
      <c r="DI21" s="18"/>
      <c r="DJ21" s="18"/>
      <c r="DK21" s="18">
        <f t="shared" si="46"/>
        <v>0</v>
      </c>
      <c r="DL21" s="18"/>
      <c r="DM21" s="18"/>
      <c r="DN21" s="18">
        <f t="shared" si="47"/>
        <v>0</v>
      </c>
      <c r="DO21" s="19">
        <v>48700</v>
      </c>
      <c r="DP21" s="19">
        <v>0</v>
      </c>
      <c r="DQ21" s="18">
        <f t="shared" si="8"/>
        <v>0</v>
      </c>
      <c r="DR21" s="19">
        <v>84394.67</v>
      </c>
      <c r="DS21" s="19">
        <v>0</v>
      </c>
      <c r="DT21" s="18">
        <f t="shared" si="9"/>
        <v>0</v>
      </c>
      <c r="DU21" s="19"/>
      <c r="DV21" s="19"/>
      <c r="DW21" s="18">
        <f t="shared" si="10"/>
        <v>0</v>
      </c>
      <c r="DX21" s="19"/>
      <c r="DY21" s="19"/>
      <c r="DZ21" s="18">
        <f t="shared" si="11"/>
        <v>0</v>
      </c>
      <c r="EA21" s="18"/>
      <c r="EB21" s="18"/>
      <c r="EC21" s="18">
        <f t="shared" si="48"/>
        <v>0</v>
      </c>
      <c r="ED21" s="18"/>
      <c r="EE21" s="18"/>
      <c r="EF21" s="18">
        <f t="shared" si="49"/>
        <v>0</v>
      </c>
      <c r="EG21" s="18"/>
      <c r="EH21" s="18"/>
      <c r="EI21" s="18">
        <f t="shared" si="50"/>
        <v>0</v>
      </c>
      <c r="EJ21" s="18"/>
      <c r="EK21" s="18"/>
      <c r="EL21" s="18">
        <f t="shared" si="51"/>
        <v>0</v>
      </c>
      <c r="EM21" s="18">
        <v>1182686</v>
      </c>
      <c r="EN21" s="18">
        <v>0</v>
      </c>
      <c r="EO21" s="18">
        <f t="shared" si="52"/>
        <v>0</v>
      </c>
      <c r="EP21" s="18"/>
      <c r="EQ21" s="18"/>
      <c r="ER21" s="18">
        <f t="shared" si="53"/>
        <v>0</v>
      </c>
      <c r="ES21" s="18"/>
      <c r="ET21" s="18"/>
      <c r="EU21" s="18">
        <f t="shared" si="54"/>
        <v>0</v>
      </c>
      <c r="EV21" s="18"/>
      <c r="EW21" s="18"/>
      <c r="EX21" s="18">
        <f t="shared" si="55"/>
        <v>0</v>
      </c>
      <c r="EY21" s="18"/>
      <c r="EZ21" s="18"/>
      <c r="FA21" s="18">
        <f t="shared" si="56"/>
        <v>0</v>
      </c>
      <c r="FB21" s="18">
        <v>2524949</v>
      </c>
      <c r="FC21" s="18">
        <v>2524949</v>
      </c>
      <c r="FD21" s="19">
        <f t="shared" si="12"/>
        <v>100</v>
      </c>
      <c r="FE21" s="18"/>
      <c r="FF21" s="18"/>
      <c r="FG21" s="18">
        <f t="shared" si="57"/>
        <v>0</v>
      </c>
      <c r="FH21" s="18"/>
      <c r="FI21" s="18"/>
      <c r="FJ21" s="18">
        <f t="shared" si="58"/>
        <v>0</v>
      </c>
      <c r="FK21" s="18"/>
      <c r="FL21" s="18"/>
      <c r="FM21" s="18">
        <f t="shared" si="59"/>
        <v>0</v>
      </c>
      <c r="FN21" s="19"/>
      <c r="FO21" s="19"/>
      <c r="FP21" s="18">
        <f t="shared" si="60"/>
        <v>0</v>
      </c>
      <c r="FQ21" s="19"/>
      <c r="FR21" s="19"/>
      <c r="FS21" s="18">
        <f t="shared" si="61"/>
        <v>0</v>
      </c>
      <c r="FT21" s="19"/>
      <c r="FU21" s="19"/>
      <c r="FV21" s="18">
        <f t="shared" si="13"/>
        <v>0</v>
      </c>
      <c r="FW21" s="19"/>
      <c r="FX21" s="19"/>
      <c r="FY21" s="18">
        <f t="shared" si="14"/>
        <v>0</v>
      </c>
      <c r="FZ21" s="19"/>
      <c r="GA21" s="19"/>
      <c r="GB21" s="18">
        <f t="shared" si="15"/>
        <v>0</v>
      </c>
      <c r="GC21" s="19">
        <v>852421.82</v>
      </c>
      <c r="GD21" s="19">
        <v>0</v>
      </c>
      <c r="GE21" s="18">
        <f t="shared" si="16"/>
        <v>0</v>
      </c>
      <c r="GF21" s="19">
        <v>0</v>
      </c>
      <c r="GG21" s="19">
        <v>0</v>
      </c>
      <c r="GH21" s="18">
        <f t="shared" si="17"/>
        <v>0</v>
      </c>
      <c r="GI21" s="10">
        <f t="shared" si="62"/>
        <v>41062702.229999997</v>
      </c>
      <c r="GJ21" s="10">
        <f t="shared" si="63"/>
        <v>22747020.580000002</v>
      </c>
      <c r="GK21" s="10">
        <f t="shared" si="64"/>
        <v>55.395819916063047</v>
      </c>
      <c r="GL21" s="4"/>
      <c r="GM21" s="4"/>
    </row>
    <row r="22" spans="1:195" ht="15.75" x14ac:dyDescent="0.2">
      <c r="A22" s="12" t="s">
        <v>18</v>
      </c>
      <c r="B22" s="19">
        <v>8581574.3200000003</v>
      </c>
      <c r="C22" s="19">
        <v>3179791.02</v>
      </c>
      <c r="D22" s="18">
        <f t="shared" si="18"/>
        <v>37.053702519236587</v>
      </c>
      <c r="E22" s="18"/>
      <c r="F22" s="18"/>
      <c r="G22" s="18">
        <f t="shared" si="19"/>
        <v>0</v>
      </c>
      <c r="H22" s="18">
        <v>3589836.03</v>
      </c>
      <c r="I22" s="18">
        <v>0</v>
      </c>
      <c r="J22" s="18">
        <f t="shared" si="20"/>
        <v>0</v>
      </c>
      <c r="K22" s="18"/>
      <c r="L22" s="18"/>
      <c r="M22" s="18">
        <f t="shared" si="21"/>
        <v>0</v>
      </c>
      <c r="N22" s="18">
        <v>25212496.079999998</v>
      </c>
      <c r="O22" s="18">
        <v>25212496.079999998</v>
      </c>
      <c r="P22" s="18">
        <f t="shared" si="22"/>
        <v>100</v>
      </c>
      <c r="Q22" s="18">
        <v>52974939.57</v>
      </c>
      <c r="R22" s="18">
        <v>20688537.52</v>
      </c>
      <c r="S22" s="18">
        <f t="shared" si="23"/>
        <v>39.05344241622511</v>
      </c>
      <c r="T22" s="18"/>
      <c r="U22" s="18"/>
      <c r="V22" s="18">
        <f t="shared" si="24"/>
        <v>0</v>
      </c>
      <c r="W22" s="29"/>
      <c r="X22" s="29"/>
      <c r="Y22" s="18">
        <f t="shared" si="25"/>
        <v>0</v>
      </c>
      <c r="Z22" s="29"/>
      <c r="AA22" s="29"/>
      <c r="AB22" s="18">
        <f t="shared" si="26"/>
        <v>0</v>
      </c>
      <c r="AC22" s="19"/>
      <c r="AD22" s="19"/>
      <c r="AE22" s="19">
        <v>0</v>
      </c>
      <c r="AF22" s="19"/>
      <c r="AG22" s="19"/>
      <c r="AH22" s="18">
        <f t="shared" si="27"/>
        <v>0</v>
      </c>
      <c r="AI22" s="19">
        <v>7920478.6500000004</v>
      </c>
      <c r="AJ22" s="19">
        <v>1355570.56</v>
      </c>
      <c r="AK22" s="18">
        <f t="shared" si="0"/>
        <v>17.11475555836515</v>
      </c>
      <c r="AL22" s="18"/>
      <c r="AM22" s="18"/>
      <c r="AN22" s="18">
        <f t="shared" si="28"/>
        <v>0</v>
      </c>
      <c r="AO22" s="18">
        <v>1813386.31</v>
      </c>
      <c r="AP22" s="18">
        <v>1813386.31</v>
      </c>
      <c r="AQ22" s="18">
        <f t="shared" si="29"/>
        <v>100</v>
      </c>
      <c r="AR22" s="18"/>
      <c r="AS22" s="18"/>
      <c r="AT22" s="18">
        <f t="shared" si="30"/>
        <v>0</v>
      </c>
      <c r="AU22" s="19">
        <v>12577349.470000001</v>
      </c>
      <c r="AV22" s="19">
        <v>12577349.470000001</v>
      </c>
      <c r="AW22" s="18">
        <f t="shared" si="1"/>
        <v>100</v>
      </c>
      <c r="AX22" s="18"/>
      <c r="AY22" s="18"/>
      <c r="AZ22" s="18">
        <f t="shared" si="31"/>
        <v>0</v>
      </c>
      <c r="BA22" s="19">
        <v>616893.73</v>
      </c>
      <c r="BB22" s="19">
        <v>616893.73</v>
      </c>
      <c r="BC22" s="19">
        <f t="shared" si="32"/>
        <v>100</v>
      </c>
      <c r="BD22" s="18">
        <v>20000000</v>
      </c>
      <c r="BE22" s="18">
        <v>11634351.609999999</v>
      </c>
      <c r="BF22" s="18">
        <f t="shared" si="2"/>
        <v>58.171758050000001</v>
      </c>
      <c r="BG22" s="18"/>
      <c r="BH22" s="18"/>
      <c r="BI22" s="18">
        <f t="shared" si="3"/>
        <v>0</v>
      </c>
      <c r="BJ22" s="19"/>
      <c r="BK22" s="19"/>
      <c r="BL22" s="18">
        <f t="shared" si="4"/>
        <v>0</v>
      </c>
      <c r="BM22" s="26">
        <v>10749006</v>
      </c>
      <c r="BN22" s="26">
        <v>8064569</v>
      </c>
      <c r="BO22" s="18">
        <f t="shared" si="33"/>
        <v>75.026183816438476</v>
      </c>
      <c r="BP22" s="19"/>
      <c r="BQ22" s="19"/>
      <c r="BR22" s="18">
        <f t="shared" si="34"/>
        <v>0</v>
      </c>
      <c r="BS22" s="18"/>
      <c r="BT22" s="18"/>
      <c r="BU22" s="18">
        <f t="shared" si="35"/>
        <v>0</v>
      </c>
      <c r="BV22" s="19">
        <v>3030000</v>
      </c>
      <c r="BW22" s="19">
        <v>3030000</v>
      </c>
      <c r="BX22" s="19">
        <f t="shared" si="71"/>
        <v>100</v>
      </c>
      <c r="BY22" s="19"/>
      <c r="BZ22" s="19"/>
      <c r="CA22" s="18">
        <f t="shared" si="37"/>
        <v>0</v>
      </c>
      <c r="CB22" s="19">
        <v>9918452</v>
      </c>
      <c r="CC22" s="19">
        <v>4041862.4</v>
      </c>
      <c r="CD22" s="19">
        <f t="shared" si="38"/>
        <v>40.750939763584078</v>
      </c>
      <c r="CE22" s="19"/>
      <c r="CF22" s="19"/>
      <c r="CG22" s="18">
        <f t="shared" si="39"/>
        <v>0</v>
      </c>
      <c r="CH22" s="18"/>
      <c r="CI22" s="18"/>
      <c r="CJ22" s="18">
        <f t="shared" si="40"/>
        <v>0</v>
      </c>
      <c r="CK22" s="18"/>
      <c r="CL22" s="18"/>
      <c r="CM22" s="18">
        <f t="shared" si="41"/>
        <v>0</v>
      </c>
      <c r="CN22" s="19"/>
      <c r="CO22" s="19"/>
      <c r="CP22" s="18">
        <f t="shared" si="42"/>
        <v>0</v>
      </c>
      <c r="CQ22" s="18">
        <v>987467</v>
      </c>
      <c r="CR22" s="18">
        <v>987467</v>
      </c>
      <c r="CS22" s="18">
        <f t="shared" si="43"/>
        <v>100</v>
      </c>
      <c r="CT22" s="18"/>
      <c r="CU22" s="18"/>
      <c r="CV22" s="18">
        <f t="shared" si="44"/>
        <v>0</v>
      </c>
      <c r="CW22" s="18"/>
      <c r="CX22" s="18"/>
      <c r="CY22" s="18">
        <f t="shared" si="5"/>
        <v>0</v>
      </c>
      <c r="CZ22" s="18">
        <v>5770003</v>
      </c>
      <c r="DA22" s="18">
        <v>1306307</v>
      </c>
      <c r="DB22" s="18">
        <f t="shared" si="45"/>
        <v>22.639624277491709</v>
      </c>
      <c r="DC22" s="19"/>
      <c r="DD22" s="19"/>
      <c r="DE22" s="18">
        <f t="shared" si="6"/>
        <v>0</v>
      </c>
      <c r="DF22" s="18"/>
      <c r="DG22" s="18"/>
      <c r="DH22" s="18">
        <f t="shared" si="7"/>
        <v>0</v>
      </c>
      <c r="DI22" s="18"/>
      <c r="DJ22" s="18"/>
      <c r="DK22" s="18">
        <f t="shared" si="46"/>
        <v>0</v>
      </c>
      <c r="DL22" s="18"/>
      <c r="DM22" s="18"/>
      <c r="DN22" s="18">
        <f t="shared" si="47"/>
        <v>0</v>
      </c>
      <c r="DO22" s="19"/>
      <c r="DP22" s="19"/>
      <c r="DQ22" s="18">
        <f t="shared" si="8"/>
        <v>0</v>
      </c>
      <c r="DR22" s="19">
        <v>1477124.32</v>
      </c>
      <c r="DS22" s="19">
        <v>0</v>
      </c>
      <c r="DT22" s="18">
        <f t="shared" si="9"/>
        <v>0</v>
      </c>
      <c r="DU22" s="19">
        <v>474862.2</v>
      </c>
      <c r="DV22" s="19">
        <v>474862.2</v>
      </c>
      <c r="DW22" s="18">
        <f t="shared" si="10"/>
        <v>100</v>
      </c>
      <c r="DX22" s="19"/>
      <c r="DY22" s="19"/>
      <c r="DZ22" s="18">
        <f t="shared" si="11"/>
        <v>0</v>
      </c>
      <c r="EA22" s="18"/>
      <c r="EB22" s="18"/>
      <c r="EC22" s="18">
        <f t="shared" si="48"/>
        <v>0</v>
      </c>
      <c r="ED22" s="18"/>
      <c r="EE22" s="18"/>
      <c r="EF22" s="18">
        <f t="shared" si="49"/>
        <v>0</v>
      </c>
      <c r="EG22" s="18"/>
      <c r="EH22" s="18"/>
      <c r="EI22" s="18">
        <f t="shared" si="50"/>
        <v>0</v>
      </c>
      <c r="EJ22" s="18"/>
      <c r="EK22" s="18"/>
      <c r="EL22" s="18">
        <f t="shared" si="51"/>
        <v>0</v>
      </c>
      <c r="EM22" s="18">
        <v>1182686</v>
      </c>
      <c r="EN22" s="18">
        <v>1182686</v>
      </c>
      <c r="EO22" s="18">
        <f t="shared" si="52"/>
        <v>100</v>
      </c>
      <c r="EP22" s="18"/>
      <c r="EQ22" s="18"/>
      <c r="ER22" s="18">
        <f t="shared" si="53"/>
        <v>0</v>
      </c>
      <c r="ES22" s="18"/>
      <c r="ET22" s="18"/>
      <c r="EU22" s="18">
        <f t="shared" si="54"/>
        <v>0</v>
      </c>
      <c r="EV22" s="18"/>
      <c r="EW22" s="18"/>
      <c r="EX22" s="18">
        <f t="shared" si="55"/>
        <v>0</v>
      </c>
      <c r="EY22" s="18"/>
      <c r="EZ22" s="18"/>
      <c r="FA22" s="18">
        <f t="shared" si="56"/>
        <v>0</v>
      </c>
      <c r="FB22" s="18">
        <v>2524948</v>
      </c>
      <c r="FC22" s="18">
        <v>2524948</v>
      </c>
      <c r="FD22" s="19">
        <f t="shared" si="12"/>
        <v>100</v>
      </c>
      <c r="FE22" s="18"/>
      <c r="FF22" s="18"/>
      <c r="FG22" s="18">
        <f t="shared" si="57"/>
        <v>0</v>
      </c>
      <c r="FH22" s="18"/>
      <c r="FI22" s="18"/>
      <c r="FJ22" s="18">
        <f t="shared" si="58"/>
        <v>0</v>
      </c>
      <c r="FK22" s="18"/>
      <c r="FL22" s="18"/>
      <c r="FM22" s="18">
        <f t="shared" si="59"/>
        <v>0</v>
      </c>
      <c r="FN22" s="19"/>
      <c r="FO22" s="19"/>
      <c r="FP22" s="18">
        <f t="shared" si="60"/>
        <v>0</v>
      </c>
      <c r="FQ22" s="19"/>
      <c r="FR22" s="19"/>
      <c r="FS22" s="18">
        <f t="shared" si="61"/>
        <v>0</v>
      </c>
      <c r="FT22" s="19"/>
      <c r="FU22" s="19"/>
      <c r="FV22" s="18">
        <f t="shared" si="13"/>
        <v>0</v>
      </c>
      <c r="FW22" s="19">
        <v>0</v>
      </c>
      <c r="FX22" s="19">
        <v>0</v>
      </c>
      <c r="FY22" s="18">
        <f t="shared" si="14"/>
        <v>0</v>
      </c>
      <c r="FZ22" s="19">
        <v>151200</v>
      </c>
      <c r="GA22" s="19">
        <v>0</v>
      </c>
      <c r="GB22" s="18">
        <f t="shared" si="15"/>
        <v>0</v>
      </c>
      <c r="GC22" s="19">
        <v>1742949</v>
      </c>
      <c r="GD22" s="19">
        <v>1523241</v>
      </c>
      <c r="GE22" s="18">
        <f t="shared" si="16"/>
        <v>87.39446765223768</v>
      </c>
      <c r="GF22" s="19">
        <v>0</v>
      </c>
      <c r="GG22" s="19">
        <v>0</v>
      </c>
      <c r="GH22" s="18">
        <f t="shared" si="17"/>
        <v>0</v>
      </c>
      <c r="GI22" s="10">
        <f t="shared" si="62"/>
        <v>171295651.68000001</v>
      </c>
      <c r="GJ22" s="10">
        <f t="shared" si="63"/>
        <v>100214318.90000001</v>
      </c>
      <c r="GK22" s="10">
        <f t="shared" si="64"/>
        <v>58.503714435911014</v>
      </c>
      <c r="GL22" s="4"/>
      <c r="GM22" s="4"/>
    </row>
    <row r="23" spans="1:195" ht="15.75" x14ac:dyDescent="0.2">
      <c r="A23" s="12" t="s">
        <v>19</v>
      </c>
      <c r="B23" s="19">
        <v>5989573.5700000003</v>
      </c>
      <c r="C23" s="19">
        <v>1280103.8999999999</v>
      </c>
      <c r="D23" s="18">
        <f t="shared" si="18"/>
        <v>21.372204298677641</v>
      </c>
      <c r="E23" s="18">
        <v>28718310.859999999</v>
      </c>
      <c r="F23" s="18">
        <v>0</v>
      </c>
      <c r="G23" s="18">
        <f t="shared" si="19"/>
        <v>0</v>
      </c>
      <c r="H23" s="18"/>
      <c r="I23" s="18"/>
      <c r="J23" s="18">
        <f t="shared" si="20"/>
        <v>0</v>
      </c>
      <c r="K23" s="18"/>
      <c r="L23" s="18"/>
      <c r="M23" s="18">
        <f t="shared" si="21"/>
        <v>0</v>
      </c>
      <c r="N23" s="18">
        <v>2563536.1800000002</v>
      </c>
      <c r="O23" s="18">
        <v>0</v>
      </c>
      <c r="P23" s="18">
        <f t="shared" si="22"/>
        <v>0</v>
      </c>
      <c r="Q23" s="18">
        <v>0</v>
      </c>
      <c r="R23" s="18">
        <v>0</v>
      </c>
      <c r="S23" s="18">
        <f t="shared" si="23"/>
        <v>0</v>
      </c>
      <c r="T23" s="18"/>
      <c r="U23" s="18"/>
      <c r="V23" s="18">
        <f t="shared" si="24"/>
        <v>0</v>
      </c>
      <c r="W23" s="29"/>
      <c r="X23" s="29"/>
      <c r="Y23" s="18">
        <f t="shared" si="25"/>
        <v>0</v>
      </c>
      <c r="Z23" s="29"/>
      <c r="AA23" s="29"/>
      <c r="AB23" s="18">
        <f t="shared" si="26"/>
        <v>0</v>
      </c>
      <c r="AC23" s="19">
        <v>383</v>
      </c>
      <c r="AD23" s="19">
        <v>0</v>
      </c>
      <c r="AE23" s="19">
        <v>0</v>
      </c>
      <c r="AF23" s="19"/>
      <c r="AG23" s="19"/>
      <c r="AH23" s="18">
        <f t="shared" si="27"/>
        <v>0</v>
      </c>
      <c r="AI23" s="19">
        <v>21430615.98</v>
      </c>
      <c r="AJ23" s="19">
        <v>3054819</v>
      </c>
      <c r="AK23" s="18">
        <f t="shared" si="0"/>
        <v>14.254461947574873</v>
      </c>
      <c r="AL23" s="18">
        <v>15697853.09</v>
      </c>
      <c r="AM23" s="18">
        <v>0</v>
      </c>
      <c r="AN23" s="18">
        <f t="shared" si="28"/>
        <v>0</v>
      </c>
      <c r="AO23" s="18">
        <v>1208924.21</v>
      </c>
      <c r="AP23" s="18">
        <v>357501.28</v>
      </c>
      <c r="AQ23" s="18">
        <f t="shared" si="29"/>
        <v>29.571852151095563</v>
      </c>
      <c r="AR23" s="18"/>
      <c r="AS23" s="18"/>
      <c r="AT23" s="18">
        <f t="shared" si="30"/>
        <v>0</v>
      </c>
      <c r="AU23" s="19">
        <v>6101181.0999999996</v>
      </c>
      <c r="AV23" s="19">
        <v>1161484.6000000001</v>
      </c>
      <c r="AW23" s="18">
        <f t="shared" si="1"/>
        <v>19.037045138686345</v>
      </c>
      <c r="AX23" s="18"/>
      <c r="AY23" s="18"/>
      <c r="AZ23" s="18">
        <f t="shared" si="31"/>
        <v>0</v>
      </c>
      <c r="BA23" s="19">
        <v>5963306.0800000001</v>
      </c>
      <c r="BB23" s="19">
        <v>5963306.0800000001</v>
      </c>
      <c r="BC23" s="19">
        <f t="shared" si="32"/>
        <v>100</v>
      </c>
      <c r="BD23" s="18">
        <v>8998074</v>
      </c>
      <c r="BE23" s="18">
        <v>8000000</v>
      </c>
      <c r="BF23" s="18">
        <f t="shared" si="2"/>
        <v>88.907915182737995</v>
      </c>
      <c r="BG23" s="18"/>
      <c r="BH23" s="18"/>
      <c r="BI23" s="18">
        <f t="shared" si="3"/>
        <v>0</v>
      </c>
      <c r="BJ23" s="19"/>
      <c r="BK23" s="19"/>
      <c r="BL23" s="18">
        <f t="shared" si="4"/>
        <v>0</v>
      </c>
      <c r="BM23" s="26">
        <v>9512148</v>
      </c>
      <c r="BN23" s="26">
        <v>7134111</v>
      </c>
      <c r="BO23" s="18">
        <f t="shared" si="33"/>
        <v>75</v>
      </c>
      <c r="BP23" s="19"/>
      <c r="BQ23" s="19"/>
      <c r="BR23" s="18">
        <f t="shared" si="34"/>
        <v>0</v>
      </c>
      <c r="BS23" s="18"/>
      <c r="BT23" s="18"/>
      <c r="BU23" s="18">
        <f t="shared" si="35"/>
        <v>0</v>
      </c>
      <c r="BV23" s="19">
        <v>250000</v>
      </c>
      <c r="BW23" s="19">
        <v>0</v>
      </c>
      <c r="BX23" s="19">
        <f t="shared" si="71"/>
        <v>0</v>
      </c>
      <c r="BY23" s="19">
        <v>28308500</v>
      </c>
      <c r="BZ23" s="19">
        <v>12328135.91</v>
      </c>
      <c r="CA23" s="18">
        <f t="shared" si="37"/>
        <v>43.549237543494002</v>
      </c>
      <c r="CB23" s="19">
        <v>6901278</v>
      </c>
      <c r="CC23" s="19">
        <v>2309961.48</v>
      </c>
      <c r="CD23" s="19">
        <f t="shared" si="38"/>
        <v>33.471503104207656</v>
      </c>
      <c r="CE23" s="19"/>
      <c r="CF23" s="19"/>
      <c r="CG23" s="18">
        <f t="shared" si="39"/>
        <v>0</v>
      </c>
      <c r="CH23" s="18">
        <v>50495043.149999999</v>
      </c>
      <c r="CI23" s="18">
        <v>0</v>
      </c>
      <c r="CJ23" s="18">
        <f t="shared" si="40"/>
        <v>0</v>
      </c>
      <c r="CK23" s="18"/>
      <c r="CL23" s="18"/>
      <c r="CM23" s="18">
        <f t="shared" si="41"/>
        <v>0</v>
      </c>
      <c r="CN23" s="19"/>
      <c r="CO23" s="19"/>
      <c r="CP23" s="18">
        <f t="shared" si="42"/>
        <v>0</v>
      </c>
      <c r="CQ23" s="18">
        <v>687670</v>
      </c>
      <c r="CR23" s="18">
        <v>544192.69999999995</v>
      </c>
      <c r="CS23" s="18">
        <f t="shared" si="43"/>
        <v>79.135733709482736</v>
      </c>
      <c r="CT23" s="18"/>
      <c r="CU23" s="18"/>
      <c r="CV23" s="18">
        <f t="shared" si="44"/>
        <v>0</v>
      </c>
      <c r="CW23" s="18"/>
      <c r="CX23" s="18"/>
      <c r="CY23" s="18">
        <f t="shared" si="5"/>
        <v>0</v>
      </c>
      <c r="CZ23" s="18">
        <v>1210634</v>
      </c>
      <c r="DA23" s="18">
        <v>1210631</v>
      </c>
      <c r="DB23" s="18">
        <f t="shared" si="45"/>
        <v>99.99975219595683</v>
      </c>
      <c r="DC23" s="19"/>
      <c r="DD23" s="19"/>
      <c r="DE23" s="18">
        <f t="shared" si="6"/>
        <v>0</v>
      </c>
      <c r="DF23" s="18">
        <v>1038461</v>
      </c>
      <c r="DG23" s="18">
        <v>1038461</v>
      </c>
      <c r="DH23" s="18">
        <f t="shared" si="7"/>
        <v>100</v>
      </c>
      <c r="DI23" s="18"/>
      <c r="DJ23" s="18"/>
      <c r="DK23" s="18">
        <f t="shared" si="46"/>
        <v>0</v>
      </c>
      <c r="DL23" s="18"/>
      <c r="DM23" s="18"/>
      <c r="DN23" s="18">
        <f t="shared" si="47"/>
        <v>0</v>
      </c>
      <c r="DO23" s="19"/>
      <c r="DP23" s="19"/>
      <c r="DQ23" s="18">
        <f t="shared" si="8"/>
        <v>0</v>
      </c>
      <c r="DR23" s="19">
        <v>139993.26</v>
      </c>
      <c r="DS23" s="19">
        <v>0</v>
      </c>
      <c r="DT23" s="18">
        <f t="shared" si="9"/>
        <v>0</v>
      </c>
      <c r="DU23" s="19">
        <v>327248.03999999998</v>
      </c>
      <c r="DV23" s="19">
        <v>327248.03999999998</v>
      </c>
      <c r="DW23" s="18">
        <f t="shared" si="10"/>
        <v>100</v>
      </c>
      <c r="DX23" s="19"/>
      <c r="DY23" s="19"/>
      <c r="DZ23" s="18">
        <f t="shared" si="11"/>
        <v>0</v>
      </c>
      <c r="EA23" s="18"/>
      <c r="EB23" s="18"/>
      <c r="EC23" s="18">
        <f t="shared" si="48"/>
        <v>0</v>
      </c>
      <c r="ED23" s="18"/>
      <c r="EE23" s="18"/>
      <c r="EF23" s="18">
        <f t="shared" si="49"/>
        <v>0</v>
      </c>
      <c r="EG23" s="18"/>
      <c r="EH23" s="18"/>
      <c r="EI23" s="18">
        <f t="shared" si="50"/>
        <v>0</v>
      </c>
      <c r="EJ23" s="18"/>
      <c r="EK23" s="18"/>
      <c r="EL23" s="18">
        <f t="shared" si="51"/>
        <v>0</v>
      </c>
      <c r="EM23" s="18">
        <v>788457</v>
      </c>
      <c r="EN23" s="18">
        <v>788457</v>
      </c>
      <c r="EO23" s="18">
        <f t="shared" si="52"/>
        <v>100</v>
      </c>
      <c r="EP23" s="18"/>
      <c r="EQ23" s="18"/>
      <c r="ER23" s="18">
        <f t="shared" si="53"/>
        <v>0</v>
      </c>
      <c r="ES23" s="18"/>
      <c r="ET23" s="18"/>
      <c r="EU23" s="18">
        <f t="shared" si="54"/>
        <v>0</v>
      </c>
      <c r="EV23" s="18"/>
      <c r="EW23" s="18"/>
      <c r="EX23" s="18">
        <f t="shared" si="55"/>
        <v>0</v>
      </c>
      <c r="EY23" s="18"/>
      <c r="EZ23" s="18"/>
      <c r="FA23" s="18">
        <f t="shared" si="56"/>
        <v>0</v>
      </c>
      <c r="FB23" s="18"/>
      <c r="FC23" s="18"/>
      <c r="FD23" s="19">
        <f t="shared" si="12"/>
        <v>0</v>
      </c>
      <c r="FE23" s="18">
        <v>4301229</v>
      </c>
      <c r="FF23" s="18">
        <v>4301229</v>
      </c>
      <c r="FG23" s="18">
        <f t="shared" si="57"/>
        <v>100</v>
      </c>
      <c r="FH23" s="18"/>
      <c r="FI23" s="18"/>
      <c r="FJ23" s="18">
        <f t="shared" si="58"/>
        <v>0</v>
      </c>
      <c r="FK23" s="18"/>
      <c r="FL23" s="18"/>
      <c r="FM23" s="18">
        <f t="shared" si="59"/>
        <v>0</v>
      </c>
      <c r="FN23" s="19"/>
      <c r="FO23" s="19"/>
      <c r="FP23" s="18">
        <f t="shared" si="60"/>
        <v>0</v>
      </c>
      <c r="FQ23" s="19"/>
      <c r="FR23" s="19"/>
      <c r="FS23" s="18">
        <f t="shared" si="61"/>
        <v>0</v>
      </c>
      <c r="FT23" s="19"/>
      <c r="FU23" s="19"/>
      <c r="FV23" s="18">
        <f t="shared" si="13"/>
        <v>0</v>
      </c>
      <c r="FW23" s="19"/>
      <c r="FX23" s="19"/>
      <c r="FY23" s="18">
        <f t="shared" si="14"/>
        <v>0</v>
      </c>
      <c r="FZ23" s="19"/>
      <c r="GA23" s="19"/>
      <c r="GB23" s="18">
        <f t="shared" si="15"/>
        <v>0</v>
      </c>
      <c r="GC23" s="19">
        <v>188730</v>
      </c>
      <c r="GD23" s="19">
        <v>0</v>
      </c>
      <c r="GE23" s="18">
        <f t="shared" si="16"/>
        <v>0</v>
      </c>
      <c r="GF23" s="19">
        <v>519706.8</v>
      </c>
      <c r="GG23" s="19">
        <v>0</v>
      </c>
      <c r="GH23" s="18">
        <f t="shared" si="17"/>
        <v>0</v>
      </c>
      <c r="GI23" s="10">
        <f t="shared" si="62"/>
        <v>201340856.31999999</v>
      </c>
      <c r="GJ23" s="10">
        <f t="shared" si="63"/>
        <v>49799641.989999995</v>
      </c>
      <c r="GK23" s="10">
        <f t="shared" si="64"/>
        <v>24.733997311927194</v>
      </c>
      <c r="GL23" s="4"/>
      <c r="GM23" s="4"/>
    </row>
    <row r="24" spans="1:195" ht="15.75" x14ac:dyDescent="0.2">
      <c r="A24" s="12" t="s">
        <v>20</v>
      </c>
      <c r="B24" s="19">
        <v>4800000</v>
      </c>
      <c r="C24" s="19">
        <v>0</v>
      </c>
      <c r="D24" s="18">
        <f t="shared" si="18"/>
        <v>0</v>
      </c>
      <c r="E24" s="18"/>
      <c r="F24" s="18"/>
      <c r="G24" s="18">
        <f t="shared" si="19"/>
        <v>0</v>
      </c>
      <c r="H24" s="18"/>
      <c r="I24" s="18"/>
      <c r="J24" s="18">
        <f t="shared" si="20"/>
        <v>0</v>
      </c>
      <c r="K24" s="18"/>
      <c r="L24" s="18"/>
      <c r="M24" s="18">
        <f t="shared" si="21"/>
        <v>0</v>
      </c>
      <c r="N24" s="18"/>
      <c r="O24" s="18"/>
      <c r="P24" s="18">
        <f t="shared" si="22"/>
        <v>0</v>
      </c>
      <c r="Q24" s="18"/>
      <c r="R24" s="18"/>
      <c r="S24" s="18">
        <f t="shared" si="23"/>
        <v>0</v>
      </c>
      <c r="T24" s="18"/>
      <c r="U24" s="18"/>
      <c r="V24" s="18">
        <f t="shared" si="24"/>
        <v>0</v>
      </c>
      <c r="W24" s="29"/>
      <c r="X24" s="29"/>
      <c r="Y24" s="18">
        <f t="shared" si="25"/>
        <v>0</v>
      </c>
      <c r="Z24" s="29"/>
      <c r="AA24" s="29"/>
      <c r="AB24" s="18">
        <f t="shared" si="26"/>
        <v>0</v>
      </c>
      <c r="AC24" s="19"/>
      <c r="AD24" s="19"/>
      <c r="AE24" s="19">
        <v>0</v>
      </c>
      <c r="AF24" s="19"/>
      <c r="AG24" s="19"/>
      <c r="AH24" s="18">
        <f t="shared" si="27"/>
        <v>0</v>
      </c>
      <c r="AI24" s="19">
        <v>0</v>
      </c>
      <c r="AJ24" s="19">
        <v>0</v>
      </c>
      <c r="AK24" s="18">
        <f t="shared" si="0"/>
        <v>0</v>
      </c>
      <c r="AL24" s="18"/>
      <c r="AM24" s="18"/>
      <c r="AN24" s="18">
        <f t="shared" si="28"/>
        <v>0</v>
      </c>
      <c r="AO24" s="18">
        <v>1048244.41</v>
      </c>
      <c r="AP24" s="18">
        <v>357574.35</v>
      </c>
      <c r="AQ24" s="18">
        <f t="shared" si="29"/>
        <v>34.111734495202313</v>
      </c>
      <c r="AR24" s="18"/>
      <c r="AS24" s="18"/>
      <c r="AT24" s="18">
        <f t="shared" si="30"/>
        <v>0</v>
      </c>
      <c r="AU24" s="19">
        <v>3859358.54</v>
      </c>
      <c r="AV24" s="19">
        <v>3189045.06</v>
      </c>
      <c r="AW24" s="18">
        <f t="shared" si="1"/>
        <v>82.631479478970618</v>
      </c>
      <c r="AX24" s="18"/>
      <c r="AY24" s="18"/>
      <c r="AZ24" s="18">
        <f t="shared" si="31"/>
        <v>0</v>
      </c>
      <c r="BA24" s="19">
        <v>241031.7</v>
      </c>
      <c r="BB24" s="19">
        <v>241031.7</v>
      </c>
      <c r="BC24" s="19">
        <f t="shared" si="32"/>
        <v>100</v>
      </c>
      <c r="BD24" s="18">
        <v>13920266.24</v>
      </c>
      <c r="BE24" s="18">
        <v>13876060.68</v>
      </c>
      <c r="BF24" s="18">
        <f t="shared" si="2"/>
        <v>99.682437395680154</v>
      </c>
      <c r="BG24" s="18"/>
      <c r="BH24" s="18"/>
      <c r="BI24" s="18">
        <f t="shared" si="3"/>
        <v>0</v>
      </c>
      <c r="BJ24" s="19"/>
      <c r="BK24" s="19"/>
      <c r="BL24" s="18">
        <f t="shared" si="4"/>
        <v>0</v>
      </c>
      <c r="BM24" s="26">
        <v>0</v>
      </c>
      <c r="BN24" s="26">
        <v>0</v>
      </c>
      <c r="BO24" s="18">
        <f t="shared" si="33"/>
        <v>0</v>
      </c>
      <c r="BP24" s="19"/>
      <c r="BQ24" s="19"/>
      <c r="BR24" s="18">
        <f t="shared" si="34"/>
        <v>0</v>
      </c>
      <c r="BS24" s="18"/>
      <c r="BT24" s="18"/>
      <c r="BU24" s="18">
        <f t="shared" si="35"/>
        <v>0</v>
      </c>
      <c r="BV24" s="19">
        <v>1960000</v>
      </c>
      <c r="BW24" s="19">
        <v>1747357.86</v>
      </c>
      <c r="BX24" s="19">
        <f t="shared" si="71"/>
        <v>89.150911224489803</v>
      </c>
      <c r="BY24" s="19"/>
      <c r="BZ24" s="19"/>
      <c r="CA24" s="18">
        <f t="shared" si="37"/>
        <v>0</v>
      </c>
      <c r="CB24" s="19">
        <v>2033231</v>
      </c>
      <c r="CC24" s="19">
        <v>943126.08</v>
      </c>
      <c r="CD24" s="19">
        <f t="shared" si="38"/>
        <v>46.385584323670059</v>
      </c>
      <c r="CE24" s="19"/>
      <c r="CF24" s="19"/>
      <c r="CG24" s="18">
        <f t="shared" si="39"/>
        <v>0</v>
      </c>
      <c r="CH24" s="18"/>
      <c r="CI24" s="18"/>
      <c r="CJ24" s="18">
        <f t="shared" si="40"/>
        <v>0</v>
      </c>
      <c r="CK24" s="18"/>
      <c r="CL24" s="18"/>
      <c r="CM24" s="18">
        <f t="shared" si="41"/>
        <v>0</v>
      </c>
      <c r="CN24" s="19"/>
      <c r="CO24" s="19"/>
      <c r="CP24" s="18">
        <f t="shared" si="42"/>
        <v>0</v>
      </c>
      <c r="CQ24" s="18">
        <v>344258</v>
      </c>
      <c r="CR24" s="18">
        <v>344258</v>
      </c>
      <c r="CS24" s="18">
        <f t="shared" si="43"/>
        <v>100</v>
      </c>
      <c r="CT24" s="18"/>
      <c r="CU24" s="18"/>
      <c r="CV24" s="18">
        <f t="shared" si="44"/>
        <v>0</v>
      </c>
      <c r="CW24" s="18"/>
      <c r="CX24" s="18"/>
      <c r="CY24" s="18">
        <f t="shared" si="5"/>
        <v>0</v>
      </c>
      <c r="CZ24" s="18">
        <v>3784103</v>
      </c>
      <c r="DA24" s="18">
        <v>930661</v>
      </c>
      <c r="DB24" s="18">
        <f t="shared" si="45"/>
        <v>24.593965861922893</v>
      </c>
      <c r="DC24" s="19"/>
      <c r="DD24" s="19"/>
      <c r="DE24" s="18">
        <f t="shared" si="6"/>
        <v>0</v>
      </c>
      <c r="DF24" s="18"/>
      <c r="DG24" s="18"/>
      <c r="DH24" s="18">
        <f t="shared" si="7"/>
        <v>0</v>
      </c>
      <c r="DI24" s="18"/>
      <c r="DJ24" s="18"/>
      <c r="DK24" s="18">
        <f t="shared" si="46"/>
        <v>0</v>
      </c>
      <c r="DL24" s="18"/>
      <c r="DM24" s="18"/>
      <c r="DN24" s="18">
        <f t="shared" si="47"/>
        <v>0</v>
      </c>
      <c r="DO24" s="19"/>
      <c r="DP24" s="19"/>
      <c r="DQ24" s="18">
        <f t="shared" si="8"/>
        <v>0</v>
      </c>
      <c r="DR24" s="19">
        <v>1217710.28</v>
      </c>
      <c r="DS24" s="19">
        <v>0</v>
      </c>
      <c r="DT24" s="18">
        <f t="shared" si="9"/>
        <v>0</v>
      </c>
      <c r="DU24" s="19"/>
      <c r="DV24" s="19"/>
      <c r="DW24" s="18">
        <f t="shared" si="10"/>
        <v>0</v>
      </c>
      <c r="DX24" s="19"/>
      <c r="DY24" s="19"/>
      <c r="DZ24" s="18">
        <f t="shared" si="11"/>
        <v>0</v>
      </c>
      <c r="EA24" s="18"/>
      <c r="EB24" s="18"/>
      <c r="EC24" s="18">
        <f t="shared" si="48"/>
        <v>0</v>
      </c>
      <c r="ED24" s="18"/>
      <c r="EE24" s="18"/>
      <c r="EF24" s="18">
        <f t="shared" si="49"/>
        <v>0</v>
      </c>
      <c r="EG24" s="18"/>
      <c r="EH24" s="18"/>
      <c r="EI24" s="18">
        <f t="shared" si="50"/>
        <v>0</v>
      </c>
      <c r="EJ24" s="18"/>
      <c r="EK24" s="18"/>
      <c r="EL24" s="18">
        <f t="shared" si="51"/>
        <v>0</v>
      </c>
      <c r="EM24" s="18">
        <v>1971143</v>
      </c>
      <c r="EN24" s="18">
        <v>1480283.71</v>
      </c>
      <c r="EO24" s="18">
        <f t="shared" si="52"/>
        <v>75.097733142648707</v>
      </c>
      <c r="EP24" s="18"/>
      <c r="EQ24" s="18"/>
      <c r="ER24" s="18">
        <f t="shared" si="53"/>
        <v>0</v>
      </c>
      <c r="ES24" s="18"/>
      <c r="ET24" s="18"/>
      <c r="EU24" s="18">
        <f t="shared" si="54"/>
        <v>0</v>
      </c>
      <c r="EV24" s="18"/>
      <c r="EW24" s="18"/>
      <c r="EX24" s="18">
        <f t="shared" si="55"/>
        <v>0</v>
      </c>
      <c r="EY24" s="18"/>
      <c r="EZ24" s="18"/>
      <c r="FA24" s="18">
        <f t="shared" si="56"/>
        <v>0</v>
      </c>
      <c r="FB24" s="18"/>
      <c r="FC24" s="18"/>
      <c r="FD24" s="19">
        <f t="shared" si="12"/>
        <v>0</v>
      </c>
      <c r="FE24" s="18">
        <v>7977695</v>
      </c>
      <c r="FF24" s="18">
        <v>2442485.06</v>
      </c>
      <c r="FG24" s="18">
        <f t="shared" si="57"/>
        <v>30.616425671826264</v>
      </c>
      <c r="FH24" s="18"/>
      <c r="FI24" s="18"/>
      <c r="FJ24" s="18">
        <f t="shared" si="58"/>
        <v>0</v>
      </c>
      <c r="FK24" s="18"/>
      <c r="FL24" s="18"/>
      <c r="FM24" s="18">
        <f t="shared" si="59"/>
        <v>0</v>
      </c>
      <c r="FN24" s="19"/>
      <c r="FO24" s="19"/>
      <c r="FP24" s="18">
        <f t="shared" si="60"/>
        <v>0</v>
      </c>
      <c r="FQ24" s="19"/>
      <c r="FR24" s="19"/>
      <c r="FS24" s="18">
        <f t="shared" si="61"/>
        <v>0</v>
      </c>
      <c r="FT24" s="19"/>
      <c r="FU24" s="19"/>
      <c r="FV24" s="18">
        <f t="shared" si="13"/>
        <v>0</v>
      </c>
      <c r="FW24" s="19"/>
      <c r="FX24" s="19"/>
      <c r="FY24" s="18">
        <f t="shared" si="14"/>
        <v>0</v>
      </c>
      <c r="FZ24" s="19">
        <v>52020.9</v>
      </c>
      <c r="GA24" s="19">
        <v>0</v>
      </c>
      <c r="GB24" s="18">
        <f t="shared" si="15"/>
        <v>0</v>
      </c>
      <c r="GC24" s="19">
        <v>1622910</v>
      </c>
      <c r="GD24" s="19">
        <v>1352910</v>
      </c>
      <c r="GE24" s="18">
        <f t="shared" si="16"/>
        <v>83.363217923359883</v>
      </c>
      <c r="GF24" s="19">
        <v>0</v>
      </c>
      <c r="GG24" s="19">
        <v>0</v>
      </c>
      <c r="GH24" s="18">
        <f t="shared" si="17"/>
        <v>0</v>
      </c>
      <c r="GI24" s="10">
        <f t="shared" si="62"/>
        <v>44831972.07</v>
      </c>
      <c r="GJ24" s="10">
        <f t="shared" si="63"/>
        <v>26904793.499999996</v>
      </c>
      <c r="GK24" s="10">
        <f t="shared" si="64"/>
        <v>60.01251396657554</v>
      </c>
      <c r="GL24" s="4"/>
      <c r="GM24" s="4"/>
    </row>
    <row r="25" spans="1:195" ht="15.75" x14ac:dyDescent="0.2">
      <c r="A25" s="12" t="s">
        <v>21</v>
      </c>
      <c r="B25" s="19">
        <v>5306704.97</v>
      </c>
      <c r="C25" s="19">
        <v>754658.2</v>
      </c>
      <c r="D25" s="18">
        <f t="shared" si="18"/>
        <v>14.220843334352541</v>
      </c>
      <c r="E25" s="18"/>
      <c r="F25" s="18"/>
      <c r="G25" s="18">
        <f t="shared" si="19"/>
        <v>0</v>
      </c>
      <c r="H25" s="18"/>
      <c r="I25" s="18"/>
      <c r="J25" s="18">
        <f t="shared" si="20"/>
        <v>0</v>
      </c>
      <c r="K25" s="18"/>
      <c r="L25" s="18"/>
      <c r="M25" s="18">
        <f t="shared" si="21"/>
        <v>0</v>
      </c>
      <c r="N25" s="18">
        <v>1355011.98</v>
      </c>
      <c r="O25" s="18">
        <v>1355011.98</v>
      </c>
      <c r="P25" s="18">
        <f t="shared" si="22"/>
        <v>100</v>
      </c>
      <c r="Q25" s="18">
        <v>3680505.51</v>
      </c>
      <c r="R25" s="18">
        <v>3680505.51</v>
      </c>
      <c r="S25" s="18">
        <f t="shared" si="23"/>
        <v>100</v>
      </c>
      <c r="T25" s="18"/>
      <c r="U25" s="18"/>
      <c r="V25" s="18">
        <f t="shared" si="24"/>
        <v>0</v>
      </c>
      <c r="W25" s="29"/>
      <c r="X25" s="29"/>
      <c r="Y25" s="18">
        <f t="shared" si="25"/>
        <v>0</v>
      </c>
      <c r="Z25" s="29"/>
      <c r="AA25" s="29"/>
      <c r="AB25" s="18">
        <f t="shared" si="26"/>
        <v>0</v>
      </c>
      <c r="AC25" s="19"/>
      <c r="AD25" s="19"/>
      <c r="AE25" s="19">
        <v>0</v>
      </c>
      <c r="AF25" s="19"/>
      <c r="AG25" s="19"/>
      <c r="AH25" s="18">
        <f t="shared" si="27"/>
        <v>0</v>
      </c>
      <c r="AI25" s="19">
        <v>4124845.44</v>
      </c>
      <c r="AJ25" s="19">
        <v>4124845.44</v>
      </c>
      <c r="AK25" s="18">
        <f t="shared" si="0"/>
        <v>100</v>
      </c>
      <c r="AL25" s="18"/>
      <c r="AM25" s="18"/>
      <c r="AN25" s="18">
        <f t="shared" si="28"/>
        <v>0</v>
      </c>
      <c r="AO25" s="18">
        <v>1484375.29</v>
      </c>
      <c r="AP25" s="18">
        <v>0</v>
      </c>
      <c r="AQ25" s="18">
        <f t="shared" si="29"/>
        <v>0</v>
      </c>
      <c r="AR25" s="18"/>
      <c r="AS25" s="18"/>
      <c r="AT25" s="18">
        <f t="shared" si="30"/>
        <v>0</v>
      </c>
      <c r="AU25" s="19">
        <v>5839724.2800000003</v>
      </c>
      <c r="AV25" s="19">
        <v>4225438.13</v>
      </c>
      <c r="AW25" s="18">
        <f t="shared" si="1"/>
        <v>72.356808770430504</v>
      </c>
      <c r="AX25" s="18"/>
      <c r="AY25" s="18"/>
      <c r="AZ25" s="18">
        <f t="shared" si="31"/>
        <v>0</v>
      </c>
      <c r="BA25" s="19">
        <v>859950</v>
      </c>
      <c r="BB25" s="19">
        <v>859950</v>
      </c>
      <c r="BC25" s="19">
        <f t="shared" si="32"/>
        <v>100</v>
      </c>
      <c r="BD25" s="18">
        <v>68288137.390000001</v>
      </c>
      <c r="BE25" s="18">
        <v>64564203.389999993</v>
      </c>
      <c r="BF25" s="18">
        <f t="shared" si="2"/>
        <v>94.546733675378675</v>
      </c>
      <c r="BG25" s="18"/>
      <c r="BH25" s="18"/>
      <c r="BI25" s="18">
        <f t="shared" si="3"/>
        <v>0</v>
      </c>
      <c r="BJ25" s="19"/>
      <c r="BK25" s="19"/>
      <c r="BL25" s="18">
        <f t="shared" si="4"/>
        <v>0</v>
      </c>
      <c r="BM25" s="26">
        <v>7356123</v>
      </c>
      <c r="BN25" s="26">
        <v>4237486</v>
      </c>
      <c r="BO25" s="18">
        <f t="shared" si="33"/>
        <v>57.604882354468515</v>
      </c>
      <c r="BP25" s="19"/>
      <c r="BQ25" s="19"/>
      <c r="BR25" s="18">
        <f t="shared" si="34"/>
        <v>0</v>
      </c>
      <c r="BS25" s="18"/>
      <c r="BT25" s="18"/>
      <c r="BU25" s="18">
        <f t="shared" si="35"/>
        <v>0</v>
      </c>
      <c r="BV25" s="19">
        <v>750000</v>
      </c>
      <c r="BW25" s="19">
        <v>679665.62</v>
      </c>
      <c r="BX25" s="19">
        <f t="shared" si="71"/>
        <v>90.622082666666671</v>
      </c>
      <c r="BY25" s="19"/>
      <c r="BZ25" s="19"/>
      <c r="CA25" s="18">
        <f t="shared" si="37"/>
        <v>0</v>
      </c>
      <c r="CB25" s="19">
        <v>9035109</v>
      </c>
      <c r="CC25" s="19">
        <v>3475383.47</v>
      </c>
      <c r="CD25" s="19">
        <f t="shared" si="38"/>
        <v>38.46531868071542</v>
      </c>
      <c r="CE25" s="19"/>
      <c r="CF25" s="19"/>
      <c r="CG25" s="18">
        <f t="shared" si="39"/>
        <v>0</v>
      </c>
      <c r="CH25" s="18"/>
      <c r="CI25" s="18"/>
      <c r="CJ25" s="18">
        <f t="shared" si="40"/>
        <v>0</v>
      </c>
      <c r="CK25" s="18">
        <v>1998801</v>
      </c>
      <c r="CL25" s="18">
        <v>1931708.39</v>
      </c>
      <c r="CM25" s="18">
        <f t="shared" si="41"/>
        <v>96.643357192636984</v>
      </c>
      <c r="CN25" s="19"/>
      <c r="CO25" s="19"/>
      <c r="CP25" s="18">
        <f t="shared" si="42"/>
        <v>0</v>
      </c>
      <c r="CQ25" s="18">
        <v>838415</v>
      </c>
      <c r="CR25" s="18">
        <v>838415</v>
      </c>
      <c r="CS25" s="18">
        <f t="shared" si="43"/>
        <v>100</v>
      </c>
      <c r="CT25" s="18"/>
      <c r="CU25" s="18"/>
      <c r="CV25" s="18">
        <f t="shared" si="44"/>
        <v>0</v>
      </c>
      <c r="CW25" s="18"/>
      <c r="CX25" s="18"/>
      <c r="CY25" s="18">
        <f t="shared" si="5"/>
        <v>0</v>
      </c>
      <c r="CZ25" s="18">
        <v>2700196.51</v>
      </c>
      <c r="DA25" s="18">
        <v>1356059.51</v>
      </c>
      <c r="DB25" s="18">
        <f t="shared" si="45"/>
        <v>50.220771154170563</v>
      </c>
      <c r="DC25" s="19"/>
      <c r="DD25" s="19"/>
      <c r="DE25" s="18">
        <f t="shared" si="6"/>
        <v>0</v>
      </c>
      <c r="DF25" s="18">
        <v>2048482</v>
      </c>
      <c r="DG25" s="18">
        <v>1164271</v>
      </c>
      <c r="DH25" s="18">
        <f t="shared" si="7"/>
        <v>56.835793529062009</v>
      </c>
      <c r="DI25" s="18"/>
      <c r="DJ25" s="18"/>
      <c r="DK25" s="18">
        <f t="shared" si="46"/>
        <v>0</v>
      </c>
      <c r="DL25" s="18"/>
      <c r="DM25" s="18"/>
      <c r="DN25" s="18">
        <f t="shared" si="47"/>
        <v>0</v>
      </c>
      <c r="DO25" s="19"/>
      <c r="DP25" s="19"/>
      <c r="DQ25" s="18">
        <f t="shared" si="8"/>
        <v>0</v>
      </c>
      <c r="DR25" s="19"/>
      <c r="DS25" s="19"/>
      <c r="DT25" s="18">
        <f t="shared" si="9"/>
        <v>0</v>
      </c>
      <c r="DU25" s="19">
        <v>574394.32999999996</v>
      </c>
      <c r="DV25" s="19">
        <v>574394.32999999996</v>
      </c>
      <c r="DW25" s="18">
        <f t="shared" si="10"/>
        <v>100</v>
      </c>
      <c r="DX25" s="19"/>
      <c r="DY25" s="19"/>
      <c r="DZ25" s="18">
        <f t="shared" si="11"/>
        <v>0</v>
      </c>
      <c r="EA25" s="18"/>
      <c r="EB25" s="18"/>
      <c r="EC25" s="18">
        <f t="shared" si="48"/>
        <v>0</v>
      </c>
      <c r="ED25" s="18"/>
      <c r="EE25" s="18"/>
      <c r="EF25" s="18">
        <f t="shared" si="49"/>
        <v>0</v>
      </c>
      <c r="EG25" s="18"/>
      <c r="EH25" s="18"/>
      <c r="EI25" s="18">
        <f t="shared" si="50"/>
        <v>0</v>
      </c>
      <c r="EJ25" s="18"/>
      <c r="EK25" s="18"/>
      <c r="EL25" s="18">
        <f t="shared" si="51"/>
        <v>0</v>
      </c>
      <c r="EM25" s="18">
        <v>788457</v>
      </c>
      <c r="EN25" s="18">
        <v>788457</v>
      </c>
      <c r="EO25" s="18">
        <f t="shared" si="52"/>
        <v>100</v>
      </c>
      <c r="EP25" s="18"/>
      <c r="EQ25" s="18"/>
      <c r="ER25" s="18">
        <f t="shared" si="53"/>
        <v>0</v>
      </c>
      <c r="ES25" s="18"/>
      <c r="ET25" s="18"/>
      <c r="EU25" s="18">
        <f t="shared" si="54"/>
        <v>0</v>
      </c>
      <c r="EV25" s="18"/>
      <c r="EW25" s="18"/>
      <c r="EX25" s="18">
        <f t="shared" si="55"/>
        <v>0</v>
      </c>
      <c r="EY25" s="18"/>
      <c r="EZ25" s="18"/>
      <c r="FA25" s="18">
        <f t="shared" si="56"/>
        <v>0</v>
      </c>
      <c r="FB25" s="18"/>
      <c r="FC25" s="18"/>
      <c r="FD25" s="19">
        <f t="shared" si="12"/>
        <v>0</v>
      </c>
      <c r="FE25" s="18">
        <v>5059574</v>
      </c>
      <c r="FF25" s="18">
        <v>5059574</v>
      </c>
      <c r="FG25" s="18">
        <f t="shared" si="57"/>
        <v>100</v>
      </c>
      <c r="FH25" s="18"/>
      <c r="FI25" s="18"/>
      <c r="FJ25" s="18">
        <f t="shared" si="58"/>
        <v>0</v>
      </c>
      <c r="FK25" s="18"/>
      <c r="FL25" s="18"/>
      <c r="FM25" s="18">
        <f t="shared" si="59"/>
        <v>0</v>
      </c>
      <c r="FN25" s="19"/>
      <c r="FO25" s="19"/>
      <c r="FP25" s="18">
        <f t="shared" si="60"/>
        <v>0</v>
      </c>
      <c r="FQ25" s="19"/>
      <c r="FR25" s="19"/>
      <c r="FS25" s="18">
        <f t="shared" si="61"/>
        <v>0</v>
      </c>
      <c r="FT25" s="19"/>
      <c r="FU25" s="19"/>
      <c r="FV25" s="18">
        <f t="shared" si="13"/>
        <v>0</v>
      </c>
      <c r="FW25" s="19"/>
      <c r="FX25" s="19"/>
      <c r="FY25" s="18">
        <f t="shared" si="14"/>
        <v>0</v>
      </c>
      <c r="FZ25" s="19"/>
      <c r="GA25" s="19"/>
      <c r="GB25" s="18">
        <f t="shared" si="15"/>
        <v>0</v>
      </c>
      <c r="GC25" s="19">
        <v>809529.3</v>
      </c>
      <c r="GD25" s="19">
        <v>4030.2</v>
      </c>
      <c r="GE25" s="18">
        <f t="shared" si="16"/>
        <v>0.49784485873457568</v>
      </c>
      <c r="GF25" s="19">
        <v>366147</v>
      </c>
      <c r="GG25" s="19">
        <v>218346.43</v>
      </c>
      <c r="GH25" s="18">
        <f t="shared" si="17"/>
        <v>59.633543358268668</v>
      </c>
      <c r="GI25" s="10">
        <f t="shared" si="62"/>
        <v>123264483</v>
      </c>
      <c r="GJ25" s="10">
        <f t="shared" si="63"/>
        <v>99892403.600000009</v>
      </c>
      <c r="GK25" s="10">
        <f t="shared" si="64"/>
        <v>81.03908049490623</v>
      </c>
      <c r="GL25" s="4"/>
      <c r="GM25" s="4"/>
    </row>
    <row r="26" spans="1:195" ht="15.75" x14ac:dyDescent="0.2">
      <c r="A26" s="12" t="s">
        <v>22</v>
      </c>
      <c r="B26" s="19">
        <v>7990015.1600000001</v>
      </c>
      <c r="C26" s="19">
        <v>5248133.93</v>
      </c>
      <c r="D26" s="18">
        <f t="shared" si="18"/>
        <v>65.683654222253068</v>
      </c>
      <c r="E26" s="18"/>
      <c r="F26" s="18"/>
      <c r="G26" s="18">
        <f t="shared" si="19"/>
        <v>0</v>
      </c>
      <c r="H26" s="18"/>
      <c r="I26" s="18"/>
      <c r="J26" s="18">
        <f t="shared" si="20"/>
        <v>0</v>
      </c>
      <c r="K26" s="18"/>
      <c r="L26" s="18"/>
      <c r="M26" s="18">
        <f t="shared" si="21"/>
        <v>0</v>
      </c>
      <c r="N26" s="18"/>
      <c r="O26" s="18"/>
      <c r="P26" s="18">
        <f t="shared" si="22"/>
        <v>0</v>
      </c>
      <c r="Q26" s="18"/>
      <c r="R26" s="18"/>
      <c r="S26" s="18">
        <f t="shared" si="23"/>
        <v>0</v>
      </c>
      <c r="T26" s="18"/>
      <c r="U26" s="18"/>
      <c r="V26" s="18">
        <f t="shared" si="24"/>
        <v>0</v>
      </c>
      <c r="W26" s="29"/>
      <c r="X26" s="29"/>
      <c r="Y26" s="18">
        <f t="shared" si="25"/>
        <v>0</v>
      </c>
      <c r="Z26" s="29"/>
      <c r="AA26" s="29"/>
      <c r="AB26" s="18">
        <f t="shared" si="26"/>
        <v>0</v>
      </c>
      <c r="AC26" s="19"/>
      <c r="AD26" s="19"/>
      <c r="AE26" s="19">
        <v>0</v>
      </c>
      <c r="AF26" s="19"/>
      <c r="AG26" s="19"/>
      <c r="AH26" s="18">
        <f t="shared" si="27"/>
        <v>0</v>
      </c>
      <c r="AI26" s="19">
        <v>6709325.5</v>
      </c>
      <c r="AJ26" s="19">
        <v>5681764.5300000003</v>
      </c>
      <c r="AK26" s="18">
        <f t="shared" si="0"/>
        <v>84.684586103327376</v>
      </c>
      <c r="AL26" s="18"/>
      <c r="AM26" s="18"/>
      <c r="AN26" s="18">
        <f t="shared" si="28"/>
        <v>0</v>
      </c>
      <c r="AO26" s="18">
        <v>1361952.59</v>
      </c>
      <c r="AP26" s="18">
        <v>1361952.59</v>
      </c>
      <c r="AQ26" s="18">
        <f t="shared" si="29"/>
        <v>100</v>
      </c>
      <c r="AR26" s="18"/>
      <c r="AS26" s="18"/>
      <c r="AT26" s="18">
        <f t="shared" si="30"/>
        <v>0</v>
      </c>
      <c r="AU26" s="19">
        <v>4777907.54</v>
      </c>
      <c r="AV26" s="19">
        <v>3747350.11</v>
      </c>
      <c r="AW26" s="18">
        <f t="shared" si="1"/>
        <v>78.430779135587869</v>
      </c>
      <c r="AX26" s="18"/>
      <c r="AY26" s="18"/>
      <c r="AZ26" s="18">
        <f t="shared" si="31"/>
        <v>0</v>
      </c>
      <c r="BA26" s="19">
        <v>1061424</v>
      </c>
      <c r="BB26" s="19">
        <v>1061424</v>
      </c>
      <c r="BC26" s="19">
        <f t="shared" si="32"/>
        <v>100</v>
      </c>
      <c r="BD26" s="18">
        <v>7000000</v>
      </c>
      <c r="BE26" s="18">
        <v>5976742.9699999997</v>
      </c>
      <c r="BF26" s="18">
        <f t="shared" si="2"/>
        <v>85.382042428571424</v>
      </c>
      <c r="BG26" s="18"/>
      <c r="BH26" s="18"/>
      <c r="BI26" s="18">
        <f t="shared" si="3"/>
        <v>0</v>
      </c>
      <c r="BJ26" s="19"/>
      <c r="BK26" s="19"/>
      <c r="BL26" s="18">
        <f t="shared" si="4"/>
        <v>0</v>
      </c>
      <c r="BM26" s="26">
        <v>3163715</v>
      </c>
      <c r="BN26" s="26">
        <v>2372786.2799999998</v>
      </c>
      <c r="BO26" s="18">
        <f t="shared" si="33"/>
        <v>75.000000948252293</v>
      </c>
      <c r="BP26" s="19"/>
      <c r="BQ26" s="19"/>
      <c r="BR26" s="18">
        <f t="shared" si="34"/>
        <v>0</v>
      </c>
      <c r="BS26" s="18"/>
      <c r="BT26" s="18"/>
      <c r="BU26" s="18">
        <f t="shared" si="35"/>
        <v>0</v>
      </c>
      <c r="BV26" s="19">
        <v>1960000</v>
      </c>
      <c r="BW26" s="19">
        <v>1685898.5</v>
      </c>
      <c r="BX26" s="19">
        <f t="shared" si="71"/>
        <v>86.015229591836743</v>
      </c>
      <c r="BY26" s="19"/>
      <c r="BZ26" s="19"/>
      <c r="CA26" s="18">
        <f t="shared" si="37"/>
        <v>0</v>
      </c>
      <c r="CB26" s="19">
        <v>3936562</v>
      </c>
      <c r="CC26" s="19">
        <v>1723509.97</v>
      </c>
      <c r="CD26" s="19">
        <f t="shared" si="38"/>
        <v>43.782111649708547</v>
      </c>
      <c r="CE26" s="19"/>
      <c r="CF26" s="19"/>
      <c r="CG26" s="18">
        <f t="shared" si="39"/>
        <v>0</v>
      </c>
      <c r="CH26" s="18"/>
      <c r="CI26" s="18"/>
      <c r="CJ26" s="18">
        <f t="shared" si="40"/>
        <v>0</v>
      </c>
      <c r="CK26" s="18"/>
      <c r="CL26" s="18"/>
      <c r="CM26" s="18">
        <f t="shared" si="41"/>
        <v>0</v>
      </c>
      <c r="CN26" s="19"/>
      <c r="CO26" s="19"/>
      <c r="CP26" s="18">
        <f t="shared" si="42"/>
        <v>0</v>
      </c>
      <c r="CQ26" s="18">
        <v>516599</v>
      </c>
      <c r="CR26" s="18">
        <v>516599</v>
      </c>
      <c r="CS26" s="18">
        <f t="shared" si="43"/>
        <v>100</v>
      </c>
      <c r="CT26" s="18"/>
      <c r="CU26" s="18"/>
      <c r="CV26" s="18">
        <f t="shared" si="44"/>
        <v>0</v>
      </c>
      <c r="CW26" s="18"/>
      <c r="CX26" s="18"/>
      <c r="CY26" s="18">
        <f t="shared" si="5"/>
        <v>0</v>
      </c>
      <c r="CZ26" s="18">
        <v>7128646</v>
      </c>
      <c r="DA26" s="18">
        <v>3168580</v>
      </c>
      <c r="DB26" s="18">
        <f t="shared" si="45"/>
        <v>44.448553063232481</v>
      </c>
      <c r="DC26" s="19">
        <v>140806042</v>
      </c>
      <c r="DD26" s="19">
        <v>54634249.810000002</v>
      </c>
      <c r="DE26" s="18">
        <f t="shared" si="6"/>
        <v>38.801069211220359</v>
      </c>
      <c r="DF26" s="18">
        <v>1536362</v>
      </c>
      <c r="DG26" s="18">
        <v>1536362</v>
      </c>
      <c r="DH26" s="18">
        <f t="shared" si="7"/>
        <v>100</v>
      </c>
      <c r="DI26" s="18"/>
      <c r="DJ26" s="18"/>
      <c r="DK26" s="18">
        <f t="shared" si="46"/>
        <v>0</v>
      </c>
      <c r="DL26" s="18"/>
      <c r="DM26" s="18"/>
      <c r="DN26" s="18">
        <f t="shared" si="47"/>
        <v>0</v>
      </c>
      <c r="DO26" s="19"/>
      <c r="DP26" s="19"/>
      <c r="DQ26" s="18">
        <f t="shared" si="8"/>
        <v>0</v>
      </c>
      <c r="DR26" s="19">
        <v>225060.3</v>
      </c>
      <c r="DS26" s="19">
        <v>0</v>
      </c>
      <c r="DT26" s="18">
        <f t="shared" si="9"/>
        <v>0</v>
      </c>
      <c r="DU26" s="19">
        <v>332166.40999999997</v>
      </c>
      <c r="DV26" s="19">
        <v>332166.40999999997</v>
      </c>
      <c r="DW26" s="18">
        <f t="shared" si="10"/>
        <v>100</v>
      </c>
      <c r="DX26" s="19"/>
      <c r="DY26" s="19"/>
      <c r="DZ26" s="18">
        <f t="shared" si="11"/>
        <v>0</v>
      </c>
      <c r="EA26" s="18"/>
      <c r="EB26" s="18"/>
      <c r="EC26" s="18">
        <f t="shared" si="48"/>
        <v>0</v>
      </c>
      <c r="ED26" s="18"/>
      <c r="EE26" s="18"/>
      <c r="EF26" s="18">
        <f t="shared" si="49"/>
        <v>0</v>
      </c>
      <c r="EG26" s="18"/>
      <c r="EH26" s="18"/>
      <c r="EI26" s="18">
        <f t="shared" si="50"/>
        <v>0</v>
      </c>
      <c r="EJ26" s="18"/>
      <c r="EK26" s="18"/>
      <c r="EL26" s="18">
        <f t="shared" si="51"/>
        <v>0</v>
      </c>
      <c r="EM26" s="18">
        <v>1182686</v>
      </c>
      <c r="EN26" s="18">
        <v>1182686</v>
      </c>
      <c r="EO26" s="18">
        <f t="shared" si="52"/>
        <v>100</v>
      </c>
      <c r="EP26" s="18"/>
      <c r="EQ26" s="18"/>
      <c r="ER26" s="18">
        <f t="shared" si="53"/>
        <v>0</v>
      </c>
      <c r="ES26" s="18"/>
      <c r="ET26" s="18"/>
      <c r="EU26" s="18">
        <f t="shared" si="54"/>
        <v>0</v>
      </c>
      <c r="EV26" s="18"/>
      <c r="EW26" s="18"/>
      <c r="EX26" s="18">
        <f t="shared" si="55"/>
        <v>0</v>
      </c>
      <c r="EY26" s="18"/>
      <c r="EZ26" s="18"/>
      <c r="FA26" s="18">
        <f t="shared" si="56"/>
        <v>0</v>
      </c>
      <c r="FB26" s="18"/>
      <c r="FC26" s="18"/>
      <c r="FD26" s="19">
        <f t="shared" si="12"/>
        <v>0</v>
      </c>
      <c r="FE26" s="18">
        <v>2860675</v>
      </c>
      <c r="FF26" s="18">
        <v>1107777.18</v>
      </c>
      <c r="FG26" s="18">
        <f t="shared" si="57"/>
        <v>38.724328349078455</v>
      </c>
      <c r="FH26" s="18">
        <v>4822232</v>
      </c>
      <c r="FI26" s="18">
        <v>4822232</v>
      </c>
      <c r="FJ26" s="18">
        <f t="shared" si="58"/>
        <v>100</v>
      </c>
      <c r="FK26" s="18"/>
      <c r="FL26" s="18"/>
      <c r="FM26" s="18">
        <f t="shared" si="59"/>
        <v>0</v>
      </c>
      <c r="FN26" s="19"/>
      <c r="FO26" s="19"/>
      <c r="FP26" s="18">
        <f t="shared" si="60"/>
        <v>0</v>
      </c>
      <c r="FQ26" s="19"/>
      <c r="FR26" s="19"/>
      <c r="FS26" s="18">
        <f t="shared" si="61"/>
        <v>0</v>
      </c>
      <c r="FT26" s="19"/>
      <c r="FU26" s="19"/>
      <c r="FV26" s="18">
        <f t="shared" si="13"/>
        <v>0</v>
      </c>
      <c r="FW26" s="19">
        <v>256698</v>
      </c>
      <c r="FX26" s="19">
        <v>65434.5</v>
      </c>
      <c r="FY26" s="18">
        <f t="shared" si="14"/>
        <v>25.490849169062479</v>
      </c>
      <c r="FZ26" s="19">
        <v>46800</v>
      </c>
      <c r="GA26" s="19">
        <v>0</v>
      </c>
      <c r="GB26" s="18">
        <f t="shared" si="15"/>
        <v>0</v>
      </c>
      <c r="GC26" s="19">
        <v>743575</v>
      </c>
      <c r="GD26" s="19">
        <v>743575</v>
      </c>
      <c r="GE26" s="18">
        <f t="shared" si="16"/>
        <v>100</v>
      </c>
      <c r="GF26" s="19">
        <v>299999.7</v>
      </c>
      <c r="GG26" s="19">
        <v>299999.7</v>
      </c>
      <c r="GH26" s="18">
        <f t="shared" si="17"/>
        <v>100</v>
      </c>
      <c r="GI26" s="10">
        <f t="shared" si="62"/>
        <v>198718443.19999999</v>
      </c>
      <c r="GJ26" s="10">
        <f t="shared" si="63"/>
        <v>97269224.480000004</v>
      </c>
      <c r="GK26" s="10">
        <f t="shared" si="64"/>
        <v>48.948262130910258</v>
      </c>
      <c r="GL26" s="4"/>
      <c r="GM26" s="4"/>
    </row>
    <row r="27" spans="1:195" ht="15.75" x14ac:dyDescent="0.2">
      <c r="A27" s="12" t="s">
        <v>23</v>
      </c>
      <c r="B27" s="19">
        <v>3893707.06</v>
      </c>
      <c r="C27" s="19">
        <v>1638152.56</v>
      </c>
      <c r="D27" s="18">
        <f t="shared" si="18"/>
        <v>42.071797768987793</v>
      </c>
      <c r="E27" s="18">
        <v>3000000</v>
      </c>
      <c r="F27" s="18">
        <v>380178.19</v>
      </c>
      <c r="G27" s="18">
        <f t="shared" si="19"/>
        <v>12.672606333333333</v>
      </c>
      <c r="H27" s="18"/>
      <c r="I27" s="18"/>
      <c r="J27" s="18">
        <f t="shared" si="20"/>
        <v>0</v>
      </c>
      <c r="K27" s="18"/>
      <c r="L27" s="18"/>
      <c r="M27" s="18">
        <f t="shared" si="21"/>
        <v>0</v>
      </c>
      <c r="N27" s="18"/>
      <c r="O27" s="18"/>
      <c r="P27" s="18">
        <f t="shared" si="22"/>
        <v>0</v>
      </c>
      <c r="Q27" s="18"/>
      <c r="R27" s="18"/>
      <c r="S27" s="18">
        <f t="shared" si="23"/>
        <v>0</v>
      </c>
      <c r="T27" s="18"/>
      <c r="U27" s="18"/>
      <c r="V27" s="18">
        <f t="shared" si="24"/>
        <v>0</v>
      </c>
      <c r="W27" s="29"/>
      <c r="X27" s="29"/>
      <c r="Y27" s="18">
        <f t="shared" si="25"/>
        <v>0</v>
      </c>
      <c r="Z27" s="29"/>
      <c r="AA27" s="29"/>
      <c r="AB27" s="18">
        <f t="shared" si="26"/>
        <v>0</v>
      </c>
      <c r="AC27" s="19"/>
      <c r="AD27" s="19"/>
      <c r="AE27" s="19">
        <v>0</v>
      </c>
      <c r="AF27" s="19"/>
      <c r="AG27" s="19"/>
      <c r="AH27" s="18">
        <f t="shared" si="27"/>
        <v>0</v>
      </c>
      <c r="AI27" s="19">
        <v>15100000</v>
      </c>
      <c r="AJ27" s="19">
        <v>15100000</v>
      </c>
      <c r="AK27" s="18">
        <f t="shared" si="0"/>
        <v>100</v>
      </c>
      <c r="AL27" s="18">
        <v>2634344.6</v>
      </c>
      <c r="AM27" s="18">
        <v>0</v>
      </c>
      <c r="AN27" s="18">
        <f t="shared" si="28"/>
        <v>0</v>
      </c>
      <c r="AO27" s="18">
        <v>1874597.66</v>
      </c>
      <c r="AP27" s="18">
        <v>977552.9</v>
      </c>
      <c r="AQ27" s="18">
        <f t="shared" si="29"/>
        <v>52.147344513382144</v>
      </c>
      <c r="AR27" s="18"/>
      <c r="AS27" s="18"/>
      <c r="AT27" s="18">
        <f t="shared" si="30"/>
        <v>0</v>
      </c>
      <c r="AU27" s="19">
        <v>6432264.2999999998</v>
      </c>
      <c r="AV27" s="19">
        <v>6432264.2999999998</v>
      </c>
      <c r="AW27" s="18">
        <f t="shared" si="1"/>
        <v>100</v>
      </c>
      <c r="AX27" s="18"/>
      <c r="AY27" s="18"/>
      <c r="AZ27" s="18">
        <f t="shared" si="31"/>
        <v>0</v>
      </c>
      <c r="BA27" s="19">
        <v>687960</v>
      </c>
      <c r="BB27" s="19">
        <v>687960</v>
      </c>
      <c r="BC27" s="19">
        <f t="shared" si="32"/>
        <v>100</v>
      </c>
      <c r="BD27" s="18">
        <v>26248259</v>
      </c>
      <c r="BE27" s="18">
        <v>3832520.26</v>
      </c>
      <c r="BF27" s="18">
        <f t="shared" si="2"/>
        <v>14.601045577918139</v>
      </c>
      <c r="BG27" s="18"/>
      <c r="BH27" s="18"/>
      <c r="BI27" s="18">
        <f t="shared" si="3"/>
        <v>0</v>
      </c>
      <c r="BJ27" s="19"/>
      <c r="BK27" s="19"/>
      <c r="BL27" s="18">
        <f t="shared" si="4"/>
        <v>0</v>
      </c>
      <c r="BM27" s="26">
        <v>5189954</v>
      </c>
      <c r="BN27" s="26">
        <v>3936968</v>
      </c>
      <c r="BO27" s="18">
        <f t="shared" si="33"/>
        <v>75.857473881271403</v>
      </c>
      <c r="BP27" s="19"/>
      <c r="BQ27" s="19"/>
      <c r="BR27" s="18">
        <f t="shared" si="34"/>
        <v>0</v>
      </c>
      <c r="BS27" s="18"/>
      <c r="BT27" s="18"/>
      <c r="BU27" s="18">
        <f t="shared" si="35"/>
        <v>0</v>
      </c>
      <c r="BV27" s="19">
        <v>570000</v>
      </c>
      <c r="BW27" s="19">
        <v>570000</v>
      </c>
      <c r="BX27" s="19">
        <f t="shared" si="71"/>
        <v>100</v>
      </c>
      <c r="BY27" s="19"/>
      <c r="BZ27" s="19"/>
      <c r="CA27" s="18">
        <f t="shared" si="37"/>
        <v>0</v>
      </c>
      <c r="CB27" s="19">
        <v>4734135</v>
      </c>
      <c r="CC27" s="19">
        <v>2116094.15</v>
      </c>
      <c r="CD27" s="19">
        <f t="shared" si="38"/>
        <v>44.698643997266657</v>
      </c>
      <c r="CE27" s="19"/>
      <c r="CF27" s="19"/>
      <c r="CG27" s="18">
        <f t="shared" si="39"/>
        <v>0</v>
      </c>
      <c r="CH27" s="18"/>
      <c r="CI27" s="18"/>
      <c r="CJ27" s="18">
        <f t="shared" si="40"/>
        <v>0</v>
      </c>
      <c r="CK27" s="18"/>
      <c r="CL27" s="18"/>
      <c r="CM27" s="18">
        <f t="shared" si="41"/>
        <v>0</v>
      </c>
      <c r="CN27" s="19"/>
      <c r="CO27" s="19"/>
      <c r="CP27" s="18">
        <f t="shared" si="42"/>
        <v>0</v>
      </c>
      <c r="CQ27" s="18">
        <v>478913</v>
      </c>
      <c r="CR27" s="18">
        <v>478913</v>
      </c>
      <c r="CS27" s="18">
        <f t="shared" si="43"/>
        <v>100</v>
      </c>
      <c r="CT27" s="18"/>
      <c r="CU27" s="18"/>
      <c r="CV27" s="18">
        <f t="shared" si="44"/>
        <v>0</v>
      </c>
      <c r="CW27" s="18"/>
      <c r="CX27" s="18"/>
      <c r="CY27" s="18">
        <f t="shared" si="5"/>
        <v>0</v>
      </c>
      <c r="CZ27" s="18">
        <v>1478602</v>
      </c>
      <c r="DA27" s="18">
        <v>686610.46</v>
      </c>
      <c r="DB27" s="18">
        <f t="shared" si="45"/>
        <v>46.436462279910344</v>
      </c>
      <c r="DC27" s="19"/>
      <c r="DD27" s="19"/>
      <c r="DE27" s="18">
        <f t="shared" si="6"/>
        <v>0</v>
      </c>
      <c r="DF27" s="18"/>
      <c r="DG27" s="18"/>
      <c r="DH27" s="18">
        <f t="shared" si="7"/>
        <v>0</v>
      </c>
      <c r="DI27" s="18"/>
      <c r="DJ27" s="18"/>
      <c r="DK27" s="18">
        <f t="shared" si="46"/>
        <v>0</v>
      </c>
      <c r="DL27" s="18"/>
      <c r="DM27" s="18"/>
      <c r="DN27" s="18">
        <f t="shared" si="47"/>
        <v>0</v>
      </c>
      <c r="DO27" s="19"/>
      <c r="DP27" s="19"/>
      <c r="DQ27" s="18">
        <f t="shared" si="8"/>
        <v>0</v>
      </c>
      <c r="DR27" s="19">
        <v>1025241.97</v>
      </c>
      <c r="DS27" s="19">
        <v>0</v>
      </c>
      <c r="DT27" s="18">
        <f t="shared" si="9"/>
        <v>0</v>
      </c>
      <c r="DU27" s="19">
        <v>0</v>
      </c>
      <c r="DV27" s="19">
        <v>0</v>
      </c>
      <c r="DW27" s="18">
        <f t="shared" si="10"/>
        <v>0</v>
      </c>
      <c r="DX27" s="19"/>
      <c r="DY27" s="19"/>
      <c r="DZ27" s="18">
        <f t="shared" si="11"/>
        <v>0</v>
      </c>
      <c r="EA27" s="18"/>
      <c r="EB27" s="18"/>
      <c r="EC27" s="18">
        <f t="shared" si="48"/>
        <v>0</v>
      </c>
      <c r="ED27" s="18"/>
      <c r="EE27" s="18"/>
      <c r="EF27" s="18">
        <f t="shared" si="49"/>
        <v>0</v>
      </c>
      <c r="EG27" s="18"/>
      <c r="EH27" s="18"/>
      <c r="EI27" s="18">
        <f t="shared" si="50"/>
        <v>0</v>
      </c>
      <c r="EJ27" s="18"/>
      <c r="EK27" s="18"/>
      <c r="EL27" s="18">
        <f t="shared" si="51"/>
        <v>0</v>
      </c>
      <c r="EM27" s="18">
        <v>1971143</v>
      </c>
      <c r="EN27" s="18">
        <v>44814.8</v>
      </c>
      <c r="EO27" s="18">
        <f t="shared" si="52"/>
        <v>2.2735438271094486</v>
      </c>
      <c r="EP27" s="18"/>
      <c r="EQ27" s="18"/>
      <c r="ER27" s="18">
        <f t="shared" si="53"/>
        <v>0</v>
      </c>
      <c r="ES27" s="18"/>
      <c r="ET27" s="18"/>
      <c r="EU27" s="18">
        <f t="shared" si="54"/>
        <v>0</v>
      </c>
      <c r="EV27" s="18">
        <v>17326514.25</v>
      </c>
      <c r="EW27" s="18">
        <v>17084193.370000001</v>
      </c>
      <c r="EX27" s="18">
        <f t="shared" si="55"/>
        <v>98.601444719326622</v>
      </c>
      <c r="EY27" s="18"/>
      <c r="EZ27" s="18"/>
      <c r="FA27" s="18">
        <f t="shared" si="56"/>
        <v>0</v>
      </c>
      <c r="FB27" s="18"/>
      <c r="FC27" s="18"/>
      <c r="FD27" s="19">
        <f t="shared" si="12"/>
        <v>0</v>
      </c>
      <c r="FE27" s="18"/>
      <c r="FF27" s="18"/>
      <c r="FG27" s="18">
        <f t="shared" si="57"/>
        <v>0</v>
      </c>
      <c r="FH27" s="18"/>
      <c r="FI27" s="18"/>
      <c r="FJ27" s="18">
        <f t="shared" si="58"/>
        <v>0</v>
      </c>
      <c r="FK27" s="18"/>
      <c r="FL27" s="18"/>
      <c r="FM27" s="18">
        <f t="shared" si="59"/>
        <v>0</v>
      </c>
      <c r="FN27" s="19"/>
      <c r="FO27" s="19"/>
      <c r="FP27" s="18">
        <f t="shared" si="60"/>
        <v>0</v>
      </c>
      <c r="FQ27" s="19"/>
      <c r="FR27" s="19"/>
      <c r="FS27" s="18">
        <f t="shared" si="61"/>
        <v>0</v>
      </c>
      <c r="FT27" s="19"/>
      <c r="FU27" s="19"/>
      <c r="FV27" s="18">
        <f t="shared" si="13"/>
        <v>0</v>
      </c>
      <c r="FW27" s="19"/>
      <c r="FX27" s="19"/>
      <c r="FY27" s="18">
        <f t="shared" si="14"/>
        <v>0</v>
      </c>
      <c r="FZ27" s="19">
        <v>34070.839999999997</v>
      </c>
      <c r="GA27" s="19">
        <v>0</v>
      </c>
      <c r="GB27" s="18">
        <f t="shared" si="15"/>
        <v>0</v>
      </c>
      <c r="GC27" s="19">
        <v>646200</v>
      </c>
      <c r="GD27" s="19">
        <v>475200</v>
      </c>
      <c r="GE27" s="18">
        <f t="shared" si="16"/>
        <v>73.537604456824511</v>
      </c>
      <c r="GF27" s="19">
        <v>13266</v>
      </c>
      <c r="GG27" s="19">
        <v>0</v>
      </c>
      <c r="GH27" s="18">
        <f t="shared" si="17"/>
        <v>0</v>
      </c>
      <c r="GI27" s="10">
        <f t="shared" si="62"/>
        <v>93339172.680000007</v>
      </c>
      <c r="GJ27" s="10">
        <f t="shared" si="63"/>
        <v>54441421.989999995</v>
      </c>
      <c r="GK27" s="10">
        <f t="shared" si="64"/>
        <v>58.326445828531838</v>
      </c>
      <c r="GL27" s="4"/>
      <c r="GM27" s="4"/>
    </row>
    <row r="28" spans="1:195" ht="15.75" x14ac:dyDescent="0.2">
      <c r="A28" s="12" t="s">
        <v>25</v>
      </c>
      <c r="B28" s="19"/>
      <c r="C28" s="19"/>
      <c r="D28" s="18">
        <f t="shared" si="18"/>
        <v>0</v>
      </c>
      <c r="E28" s="18"/>
      <c r="F28" s="18"/>
      <c r="G28" s="18">
        <f t="shared" si="19"/>
        <v>0</v>
      </c>
      <c r="H28" s="18"/>
      <c r="I28" s="18"/>
      <c r="J28" s="18">
        <f t="shared" si="20"/>
        <v>0</v>
      </c>
      <c r="K28" s="18">
        <v>143174243.12</v>
      </c>
      <c r="L28" s="18">
        <v>127673657.53</v>
      </c>
      <c r="M28" s="18">
        <f t="shared" si="21"/>
        <v>89.17362141945577</v>
      </c>
      <c r="N28" s="18"/>
      <c r="O28" s="18"/>
      <c r="P28" s="18">
        <f t="shared" si="22"/>
        <v>0</v>
      </c>
      <c r="Q28" s="18"/>
      <c r="R28" s="18"/>
      <c r="S28" s="18">
        <f t="shared" si="23"/>
        <v>0</v>
      </c>
      <c r="T28" s="18"/>
      <c r="U28" s="18"/>
      <c r="V28" s="18">
        <f t="shared" si="24"/>
        <v>0</v>
      </c>
      <c r="W28" s="29">
        <v>10000</v>
      </c>
      <c r="X28" s="29">
        <v>0</v>
      </c>
      <c r="Y28" s="18">
        <f t="shared" si="25"/>
        <v>0</v>
      </c>
      <c r="Z28" s="29">
        <v>108423317.26000001</v>
      </c>
      <c r="AA28" s="29">
        <v>11794320.32</v>
      </c>
      <c r="AB28" s="18">
        <f t="shared" si="26"/>
        <v>10.87802939262329</v>
      </c>
      <c r="AC28" s="19">
        <v>1350</v>
      </c>
      <c r="AD28" s="19">
        <v>0</v>
      </c>
      <c r="AE28" s="19">
        <v>0</v>
      </c>
      <c r="AF28" s="19"/>
      <c r="AG28" s="19"/>
      <c r="AH28" s="18">
        <f t="shared" si="27"/>
        <v>0</v>
      </c>
      <c r="AI28" s="19"/>
      <c r="AJ28" s="19"/>
      <c r="AK28" s="18">
        <f t="shared" si="0"/>
        <v>0</v>
      </c>
      <c r="AL28" s="18"/>
      <c r="AM28" s="18"/>
      <c r="AN28" s="18">
        <f t="shared" si="28"/>
        <v>0</v>
      </c>
      <c r="AO28" s="18">
        <v>3518198.28</v>
      </c>
      <c r="AP28" s="18">
        <v>0</v>
      </c>
      <c r="AQ28" s="18">
        <f t="shared" si="29"/>
        <v>0</v>
      </c>
      <c r="AR28" s="18"/>
      <c r="AS28" s="18"/>
      <c r="AT28" s="18">
        <f t="shared" si="30"/>
        <v>0</v>
      </c>
      <c r="AU28" s="19">
        <v>32161321.18</v>
      </c>
      <c r="AV28" s="19">
        <v>21877801.32</v>
      </c>
      <c r="AW28" s="18">
        <f t="shared" si="1"/>
        <v>68.025194604272173</v>
      </c>
      <c r="AX28" s="18"/>
      <c r="AY28" s="18"/>
      <c r="AZ28" s="18">
        <f t="shared" si="31"/>
        <v>0</v>
      </c>
      <c r="BA28" s="19">
        <v>12690350.949999999</v>
      </c>
      <c r="BB28" s="19">
        <v>12690350.949999999</v>
      </c>
      <c r="BC28" s="19">
        <f t="shared" si="32"/>
        <v>100</v>
      </c>
      <c r="BD28" s="18">
        <v>9485505</v>
      </c>
      <c r="BE28" s="18">
        <v>0</v>
      </c>
      <c r="BF28" s="18">
        <f t="shared" si="2"/>
        <v>0</v>
      </c>
      <c r="BG28" s="18"/>
      <c r="BH28" s="18"/>
      <c r="BI28" s="18">
        <f t="shared" si="3"/>
        <v>0</v>
      </c>
      <c r="BJ28" s="19"/>
      <c r="BK28" s="19"/>
      <c r="BL28" s="18">
        <f t="shared" si="4"/>
        <v>0</v>
      </c>
      <c r="BM28" s="26">
        <v>114046852</v>
      </c>
      <c r="BN28" s="26">
        <v>85535140</v>
      </c>
      <c r="BO28" s="18">
        <f t="shared" si="33"/>
        <v>75.000000876832615</v>
      </c>
      <c r="BP28" s="19"/>
      <c r="BQ28" s="19"/>
      <c r="BR28" s="18">
        <f t="shared" si="34"/>
        <v>0</v>
      </c>
      <c r="BS28" s="18">
        <v>574076790.23000002</v>
      </c>
      <c r="BT28" s="18">
        <v>200274009.66</v>
      </c>
      <c r="BU28" s="18">
        <f t="shared" si="35"/>
        <v>34.886275332566839</v>
      </c>
      <c r="BV28" s="19">
        <v>2000000</v>
      </c>
      <c r="BW28" s="19">
        <v>0</v>
      </c>
      <c r="BX28" s="19">
        <f t="shared" si="71"/>
        <v>0</v>
      </c>
      <c r="BY28" s="19"/>
      <c r="BZ28" s="19"/>
      <c r="CA28" s="18">
        <f t="shared" si="37"/>
        <v>0</v>
      </c>
      <c r="CB28" s="19">
        <v>65367864</v>
      </c>
      <c r="CC28" s="19">
        <v>28165879.84</v>
      </c>
      <c r="CD28" s="19">
        <f t="shared" si="38"/>
        <v>43.088267103235928</v>
      </c>
      <c r="CE28" s="19"/>
      <c r="CF28" s="19"/>
      <c r="CG28" s="18">
        <f t="shared" si="39"/>
        <v>0</v>
      </c>
      <c r="CH28" s="18"/>
      <c r="CI28" s="18"/>
      <c r="CJ28" s="18">
        <f t="shared" si="40"/>
        <v>0</v>
      </c>
      <c r="CK28" s="18"/>
      <c r="CL28" s="18"/>
      <c r="CM28" s="18">
        <f t="shared" si="41"/>
        <v>0</v>
      </c>
      <c r="CN28" s="19"/>
      <c r="CO28" s="19"/>
      <c r="CP28" s="18">
        <f t="shared" si="42"/>
        <v>0</v>
      </c>
      <c r="CQ28" s="18">
        <v>2208008</v>
      </c>
      <c r="CR28" s="18">
        <v>2006491.5</v>
      </c>
      <c r="CS28" s="18">
        <f t="shared" si="43"/>
        <v>90.873379987753665</v>
      </c>
      <c r="CT28" s="18">
        <v>103548406</v>
      </c>
      <c r="CU28" s="18">
        <v>0</v>
      </c>
      <c r="CV28" s="18">
        <f t="shared" si="44"/>
        <v>0</v>
      </c>
      <c r="CW28" s="18"/>
      <c r="CX28" s="18"/>
      <c r="CY28" s="18">
        <f t="shared" si="5"/>
        <v>0</v>
      </c>
      <c r="CZ28" s="18"/>
      <c r="DA28" s="18"/>
      <c r="DB28" s="18">
        <f t="shared" si="45"/>
        <v>0</v>
      </c>
      <c r="DC28" s="19"/>
      <c r="DD28" s="19"/>
      <c r="DE28" s="18">
        <f t="shared" si="6"/>
        <v>0</v>
      </c>
      <c r="DF28" s="18"/>
      <c r="DG28" s="18"/>
      <c r="DH28" s="18">
        <f t="shared" si="7"/>
        <v>0</v>
      </c>
      <c r="DI28" s="18"/>
      <c r="DJ28" s="18"/>
      <c r="DK28" s="18">
        <f t="shared" si="46"/>
        <v>0</v>
      </c>
      <c r="DL28" s="18"/>
      <c r="DM28" s="18"/>
      <c r="DN28" s="18">
        <f t="shared" si="47"/>
        <v>0</v>
      </c>
      <c r="DO28" s="19"/>
      <c r="DP28" s="19"/>
      <c r="DQ28" s="18">
        <f t="shared" si="8"/>
        <v>0</v>
      </c>
      <c r="DR28" s="19">
        <v>1611805.36</v>
      </c>
      <c r="DS28" s="19">
        <v>0</v>
      </c>
      <c r="DT28" s="18">
        <f t="shared" si="9"/>
        <v>0</v>
      </c>
      <c r="DU28" s="19">
        <v>1658627.09</v>
      </c>
      <c r="DV28" s="19">
        <v>1658627.09</v>
      </c>
      <c r="DW28" s="18">
        <f t="shared" si="10"/>
        <v>100</v>
      </c>
      <c r="DX28" s="19">
        <v>1500000</v>
      </c>
      <c r="DY28" s="19">
        <v>1500000</v>
      </c>
      <c r="DZ28" s="18">
        <f t="shared" si="11"/>
        <v>100</v>
      </c>
      <c r="EA28" s="18"/>
      <c r="EB28" s="18"/>
      <c r="EC28" s="18">
        <f t="shared" si="48"/>
        <v>0</v>
      </c>
      <c r="ED28" s="18"/>
      <c r="EE28" s="18"/>
      <c r="EF28" s="18">
        <f t="shared" si="49"/>
        <v>0</v>
      </c>
      <c r="EG28" s="18"/>
      <c r="EH28" s="18"/>
      <c r="EI28" s="18">
        <f t="shared" si="50"/>
        <v>0</v>
      </c>
      <c r="EJ28" s="18">
        <v>3400000</v>
      </c>
      <c r="EK28" s="18">
        <v>3198537</v>
      </c>
      <c r="EL28" s="18">
        <f t="shared" si="51"/>
        <v>94.07461764705883</v>
      </c>
      <c r="EM28" s="18"/>
      <c r="EN28" s="18"/>
      <c r="EO28" s="18">
        <f t="shared" si="52"/>
        <v>0</v>
      </c>
      <c r="EP28" s="18"/>
      <c r="EQ28" s="18"/>
      <c r="ER28" s="18">
        <f t="shared" si="53"/>
        <v>0</v>
      </c>
      <c r="ES28" s="18"/>
      <c r="ET28" s="18"/>
      <c r="EU28" s="18">
        <f t="shared" si="54"/>
        <v>0</v>
      </c>
      <c r="EV28" s="18">
        <v>12700783</v>
      </c>
      <c r="EW28" s="18">
        <v>6508526.2699999996</v>
      </c>
      <c r="EX28" s="18">
        <f t="shared" si="55"/>
        <v>51.245078905765098</v>
      </c>
      <c r="EY28" s="18"/>
      <c r="EZ28" s="18"/>
      <c r="FA28" s="18">
        <f t="shared" si="56"/>
        <v>0</v>
      </c>
      <c r="FB28" s="18"/>
      <c r="FC28" s="18"/>
      <c r="FD28" s="19">
        <f t="shared" si="12"/>
        <v>0</v>
      </c>
      <c r="FE28" s="18"/>
      <c r="FF28" s="18"/>
      <c r="FG28" s="18">
        <f t="shared" si="57"/>
        <v>0</v>
      </c>
      <c r="FH28" s="18"/>
      <c r="FI28" s="18"/>
      <c r="FJ28" s="18">
        <f t="shared" si="58"/>
        <v>0</v>
      </c>
      <c r="FK28" s="18"/>
      <c r="FL28" s="18"/>
      <c r="FM28" s="18">
        <f t="shared" si="59"/>
        <v>0</v>
      </c>
      <c r="FN28" s="19"/>
      <c r="FO28" s="19"/>
      <c r="FP28" s="18">
        <f t="shared" si="60"/>
        <v>0</v>
      </c>
      <c r="FQ28" s="19"/>
      <c r="FR28" s="19"/>
      <c r="FS28" s="18">
        <f t="shared" si="61"/>
        <v>0</v>
      </c>
      <c r="FT28" s="19">
        <v>0</v>
      </c>
      <c r="FU28" s="19">
        <v>0</v>
      </c>
      <c r="FV28" s="18">
        <f t="shared" si="13"/>
        <v>0</v>
      </c>
      <c r="FW28" s="19">
        <v>0</v>
      </c>
      <c r="FX28" s="19">
        <v>0</v>
      </c>
      <c r="FY28" s="18">
        <f t="shared" si="14"/>
        <v>0</v>
      </c>
      <c r="FZ28" s="19">
        <v>0</v>
      </c>
      <c r="GA28" s="19">
        <v>0</v>
      </c>
      <c r="GB28" s="18">
        <f t="shared" si="15"/>
        <v>0</v>
      </c>
      <c r="GC28" s="19">
        <v>254888.55</v>
      </c>
      <c r="GD28" s="19">
        <v>101955.42</v>
      </c>
      <c r="GE28" s="18">
        <f t="shared" si="16"/>
        <v>40</v>
      </c>
      <c r="GF28" s="19">
        <v>0</v>
      </c>
      <c r="GG28" s="19">
        <v>0</v>
      </c>
      <c r="GH28" s="18">
        <f t="shared" si="17"/>
        <v>0</v>
      </c>
      <c r="GI28" s="10">
        <f t="shared" si="62"/>
        <v>1191838310.0199997</v>
      </c>
      <c r="GJ28" s="10">
        <f t="shared" si="63"/>
        <v>502985296.89999992</v>
      </c>
      <c r="GK28" s="10">
        <f t="shared" si="64"/>
        <v>42.20247769108542</v>
      </c>
      <c r="GL28" s="4"/>
      <c r="GM28" s="2"/>
    </row>
    <row r="29" spans="1:195" ht="15.75" x14ac:dyDescent="0.2">
      <c r="A29" s="12" t="s">
        <v>24</v>
      </c>
      <c r="B29" s="19"/>
      <c r="C29" s="19"/>
      <c r="D29" s="18">
        <f t="shared" si="18"/>
        <v>0</v>
      </c>
      <c r="E29" s="18">
        <v>70901554.620000005</v>
      </c>
      <c r="F29" s="18">
        <v>70901554.620000005</v>
      </c>
      <c r="G29" s="18">
        <f t="shared" si="19"/>
        <v>100</v>
      </c>
      <c r="H29" s="18"/>
      <c r="I29" s="18"/>
      <c r="J29" s="18">
        <f t="shared" si="20"/>
        <v>0</v>
      </c>
      <c r="K29" s="18"/>
      <c r="L29" s="18"/>
      <c r="M29" s="18">
        <f t="shared" si="21"/>
        <v>0</v>
      </c>
      <c r="N29" s="18">
        <v>290913481.01999998</v>
      </c>
      <c r="O29" s="18">
        <v>108464563.26000001</v>
      </c>
      <c r="P29" s="18">
        <f t="shared" si="22"/>
        <v>37.284130965571578</v>
      </c>
      <c r="Q29" s="18">
        <v>76001329.629999995</v>
      </c>
      <c r="R29" s="18">
        <v>61559509.369999997</v>
      </c>
      <c r="S29" s="18">
        <f t="shared" si="23"/>
        <v>80.997937364638702</v>
      </c>
      <c r="T29" s="18">
        <v>5000</v>
      </c>
      <c r="U29" s="18">
        <v>0</v>
      </c>
      <c r="V29" s="18">
        <f t="shared" si="24"/>
        <v>0</v>
      </c>
      <c r="W29" s="29"/>
      <c r="X29" s="29"/>
      <c r="Y29" s="18">
        <f t="shared" si="25"/>
        <v>0</v>
      </c>
      <c r="Z29" s="29"/>
      <c r="AA29" s="29"/>
      <c r="AB29" s="18">
        <f t="shared" si="26"/>
        <v>0</v>
      </c>
      <c r="AC29" s="19"/>
      <c r="AD29" s="19"/>
      <c r="AE29" s="19">
        <v>0</v>
      </c>
      <c r="AF29" s="19"/>
      <c r="AG29" s="19"/>
      <c r="AH29" s="18">
        <f t="shared" si="27"/>
        <v>0</v>
      </c>
      <c r="AI29" s="19">
        <v>7006244</v>
      </c>
      <c r="AJ29" s="19">
        <v>0</v>
      </c>
      <c r="AK29" s="18">
        <f t="shared" si="0"/>
        <v>0</v>
      </c>
      <c r="AL29" s="18"/>
      <c r="AM29" s="18"/>
      <c r="AN29" s="18">
        <f t="shared" si="28"/>
        <v>0</v>
      </c>
      <c r="AO29" s="18">
        <v>13330436.550000001</v>
      </c>
      <c r="AP29" s="18">
        <v>9945921.4900000002</v>
      </c>
      <c r="AQ29" s="18">
        <f t="shared" si="29"/>
        <v>74.61062098525197</v>
      </c>
      <c r="AR29" s="18">
        <v>340845900</v>
      </c>
      <c r="AS29" s="18">
        <v>163838237.15000001</v>
      </c>
      <c r="AT29" s="18">
        <f t="shared" si="30"/>
        <v>48.068126138527703</v>
      </c>
      <c r="AU29" s="19">
        <v>73442030.200000003</v>
      </c>
      <c r="AV29" s="19">
        <v>53748878.359999999</v>
      </c>
      <c r="AW29" s="18">
        <f t="shared" si="1"/>
        <v>73.185447370707351</v>
      </c>
      <c r="AX29" s="18">
        <v>94393763.640000001</v>
      </c>
      <c r="AY29" s="18">
        <v>6627201.8700000001</v>
      </c>
      <c r="AZ29" s="18">
        <f t="shared" si="31"/>
        <v>7.0208047803612299</v>
      </c>
      <c r="BA29" s="19">
        <v>28176880.91</v>
      </c>
      <c r="BB29" s="19">
        <v>28176880.91</v>
      </c>
      <c r="BC29" s="19">
        <f t="shared" si="32"/>
        <v>100</v>
      </c>
      <c r="BD29" s="18">
        <v>187418000</v>
      </c>
      <c r="BE29" s="18">
        <v>95667778.689999998</v>
      </c>
      <c r="BF29" s="18">
        <f t="shared" si="2"/>
        <v>51.045139042141095</v>
      </c>
      <c r="BG29" s="18"/>
      <c r="BH29" s="18"/>
      <c r="BI29" s="18">
        <f t="shared" si="3"/>
        <v>0</v>
      </c>
      <c r="BJ29" s="19"/>
      <c r="BK29" s="19"/>
      <c r="BL29" s="18">
        <f t="shared" si="4"/>
        <v>0</v>
      </c>
      <c r="BM29" s="18">
        <v>325686417</v>
      </c>
      <c r="BN29" s="18">
        <v>244264534</v>
      </c>
      <c r="BO29" s="18">
        <f t="shared" si="33"/>
        <v>74.999914411536537</v>
      </c>
      <c r="BP29" s="19">
        <v>337675950</v>
      </c>
      <c r="BQ29" s="19">
        <v>0</v>
      </c>
      <c r="BR29" s="18">
        <f t="shared" si="34"/>
        <v>0</v>
      </c>
      <c r="BS29" s="18"/>
      <c r="BT29" s="18"/>
      <c r="BU29" s="18">
        <f t="shared" si="35"/>
        <v>0</v>
      </c>
      <c r="BV29" s="19">
        <v>9490000</v>
      </c>
      <c r="BW29" s="19">
        <v>750000</v>
      </c>
      <c r="BX29" s="19">
        <f t="shared" si="71"/>
        <v>7.903055848261328</v>
      </c>
      <c r="BY29" s="19"/>
      <c r="BZ29" s="19"/>
      <c r="CA29" s="18">
        <f t="shared" si="37"/>
        <v>0</v>
      </c>
      <c r="CB29" s="19">
        <v>185311443</v>
      </c>
      <c r="CC29" s="19">
        <v>83321942.980000004</v>
      </c>
      <c r="CD29" s="19">
        <f t="shared" si="38"/>
        <v>44.963193654479291</v>
      </c>
      <c r="CE29" s="19"/>
      <c r="CF29" s="19"/>
      <c r="CG29" s="18">
        <f t="shared" si="39"/>
        <v>0</v>
      </c>
      <c r="CH29" s="18"/>
      <c r="CI29" s="18"/>
      <c r="CJ29" s="18">
        <f t="shared" si="40"/>
        <v>0</v>
      </c>
      <c r="CK29" s="18"/>
      <c r="CL29" s="18"/>
      <c r="CM29" s="18">
        <f t="shared" si="41"/>
        <v>0</v>
      </c>
      <c r="CN29" s="19">
        <v>21361771</v>
      </c>
      <c r="CO29" s="19">
        <v>16638966.51</v>
      </c>
      <c r="CP29" s="18">
        <f t="shared" si="42"/>
        <v>77.89132516213192</v>
      </c>
      <c r="CQ29" s="18">
        <v>6030420</v>
      </c>
      <c r="CR29" s="18">
        <v>3710342.71</v>
      </c>
      <c r="CS29" s="18">
        <f t="shared" si="43"/>
        <v>61.527102755695296</v>
      </c>
      <c r="CT29" s="18"/>
      <c r="CU29" s="18"/>
      <c r="CV29" s="18">
        <f t="shared" si="44"/>
        <v>0</v>
      </c>
      <c r="CW29" s="18"/>
      <c r="CX29" s="18"/>
      <c r="CY29" s="18">
        <f t="shared" si="5"/>
        <v>0</v>
      </c>
      <c r="CZ29" s="18"/>
      <c r="DA29" s="18"/>
      <c r="DB29" s="18">
        <f t="shared" si="45"/>
        <v>0</v>
      </c>
      <c r="DC29" s="19"/>
      <c r="DD29" s="19"/>
      <c r="DE29" s="18">
        <f t="shared" si="6"/>
        <v>0</v>
      </c>
      <c r="DF29" s="18"/>
      <c r="DG29" s="18"/>
      <c r="DH29" s="18">
        <f t="shared" si="7"/>
        <v>0</v>
      </c>
      <c r="DI29" s="18"/>
      <c r="DJ29" s="18"/>
      <c r="DK29" s="18">
        <f t="shared" si="46"/>
        <v>0</v>
      </c>
      <c r="DL29" s="18"/>
      <c r="DM29" s="18"/>
      <c r="DN29" s="18">
        <f t="shared" si="47"/>
        <v>0</v>
      </c>
      <c r="DO29" s="19"/>
      <c r="DP29" s="19"/>
      <c r="DQ29" s="18">
        <f t="shared" si="8"/>
        <v>0</v>
      </c>
      <c r="DR29" s="19">
        <v>820433.63</v>
      </c>
      <c r="DS29" s="19">
        <v>0</v>
      </c>
      <c r="DT29" s="18">
        <f t="shared" si="9"/>
        <v>0</v>
      </c>
      <c r="DU29" s="19">
        <v>1500597.98</v>
      </c>
      <c r="DV29" s="19">
        <v>1500597.98</v>
      </c>
      <c r="DW29" s="18">
        <f t="shared" si="10"/>
        <v>100</v>
      </c>
      <c r="DX29" s="19"/>
      <c r="DY29" s="19"/>
      <c r="DZ29" s="18">
        <f t="shared" si="11"/>
        <v>0</v>
      </c>
      <c r="EA29" s="18">
        <v>53541667.729999997</v>
      </c>
      <c r="EB29" s="18">
        <v>0</v>
      </c>
      <c r="EC29" s="18">
        <f t="shared" si="48"/>
        <v>0</v>
      </c>
      <c r="ED29" s="18">
        <v>21357430.030000001</v>
      </c>
      <c r="EE29" s="18">
        <v>21357430.030000001</v>
      </c>
      <c r="EF29" s="18">
        <f t="shared" si="49"/>
        <v>100</v>
      </c>
      <c r="EG29" s="18">
        <v>200000</v>
      </c>
      <c r="EH29" s="18">
        <v>0</v>
      </c>
      <c r="EI29" s="18">
        <f t="shared" si="50"/>
        <v>0</v>
      </c>
      <c r="EJ29" s="18">
        <v>3999600</v>
      </c>
      <c r="EK29" s="18">
        <v>3999600</v>
      </c>
      <c r="EL29" s="18">
        <f t="shared" si="51"/>
        <v>100</v>
      </c>
      <c r="EM29" s="18">
        <v>1971144.71</v>
      </c>
      <c r="EN29" s="18">
        <v>0</v>
      </c>
      <c r="EO29" s="18">
        <f t="shared" si="52"/>
        <v>0</v>
      </c>
      <c r="EP29" s="18"/>
      <c r="EQ29" s="18"/>
      <c r="ER29" s="18">
        <f t="shared" si="53"/>
        <v>0</v>
      </c>
      <c r="ES29" s="18">
        <v>16000000</v>
      </c>
      <c r="ET29" s="18">
        <v>16000000</v>
      </c>
      <c r="EU29" s="18">
        <f t="shared" si="54"/>
        <v>100</v>
      </c>
      <c r="EV29" s="18">
        <v>2480938</v>
      </c>
      <c r="EW29" s="18">
        <v>2480938</v>
      </c>
      <c r="EX29" s="18">
        <f t="shared" si="55"/>
        <v>100</v>
      </c>
      <c r="EY29" s="18">
        <v>2000000</v>
      </c>
      <c r="EZ29" s="18">
        <v>2000000</v>
      </c>
      <c r="FA29" s="18">
        <f t="shared" si="56"/>
        <v>100</v>
      </c>
      <c r="FB29" s="18"/>
      <c r="FC29" s="18"/>
      <c r="FD29" s="19">
        <f t="shared" si="12"/>
        <v>0</v>
      </c>
      <c r="FE29" s="18"/>
      <c r="FF29" s="18"/>
      <c r="FG29" s="18">
        <f t="shared" si="57"/>
        <v>0</v>
      </c>
      <c r="FH29" s="18"/>
      <c r="FI29" s="18"/>
      <c r="FJ29" s="18">
        <f t="shared" si="58"/>
        <v>0</v>
      </c>
      <c r="FK29" s="18">
        <v>48028985.509999998</v>
      </c>
      <c r="FL29" s="18">
        <v>43021951</v>
      </c>
      <c r="FM29" s="18">
        <f t="shared" si="59"/>
        <v>89.574973410676151</v>
      </c>
      <c r="FN29" s="19"/>
      <c r="FO29" s="19"/>
      <c r="FP29" s="18">
        <f t="shared" si="60"/>
        <v>0</v>
      </c>
      <c r="FQ29" s="19">
        <v>400000</v>
      </c>
      <c r="FR29" s="19">
        <v>0</v>
      </c>
      <c r="FS29" s="18">
        <f t="shared" si="61"/>
        <v>0</v>
      </c>
      <c r="FT29" s="19"/>
      <c r="FU29" s="19"/>
      <c r="FV29" s="18">
        <f t="shared" si="13"/>
        <v>0</v>
      </c>
      <c r="FW29" s="19"/>
      <c r="FX29" s="19"/>
      <c r="FY29" s="18">
        <f t="shared" si="14"/>
        <v>0</v>
      </c>
      <c r="FZ29" s="19">
        <v>0</v>
      </c>
      <c r="GA29" s="19">
        <v>0</v>
      </c>
      <c r="GB29" s="18">
        <f t="shared" si="15"/>
        <v>0</v>
      </c>
      <c r="GC29" s="19">
        <v>0</v>
      </c>
      <c r="GD29" s="19">
        <v>0</v>
      </c>
      <c r="GE29" s="18">
        <f t="shared" si="16"/>
        <v>0</v>
      </c>
      <c r="GF29" s="19">
        <v>0</v>
      </c>
      <c r="GG29" s="19">
        <v>0</v>
      </c>
      <c r="GH29" s="18">
        <f t="shared" si="17"/>
        <v>0</v>
      </c>
      <c r="GI29" s="10">
        <f t="shared" si="62"/>
        <v>2220291419.1600003</v>
      </c>
      <c r="GJ29" s="10">
        <f t="shared" si="63"/>
        <v>1037976828.9300001</v>
      </c>
      <c r="GK29" s="10">
        <f t="shared" si="64"/>
        <v>46.749576203050694</v>
      </c>
      <c r="GL29" s="4"/>
      <c r="GM29" s="4"/>
    </row>
    <row r="30" spans="1:195" ht="15.75" x14ac:dyDescent="0.2">
      <c r="A30" s="12" t="s">
        <v>35</v>
      </c>
      <c r="B30" s="19"/>
      <c r="C30" s="19"/>
      <c r="D30" s="18">
        <f t="shared" si="18"/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>
        <v>0</v>
      </c>
      <c r="O30" s="18"/>
      <c r="P30" s="18"/>
      <c r="Q30" s="18"/>
      <c r="R30" s="18"/>
      <c r="S30" s="18"/>
      <c r="T30" s="18"/>
      <c r="U30" s="18"/>
      <c r="V30" s="18"/>
      <c r="W30" s="29"/>
      <c r="X30" s="29"/>
      <c r="Y30" s="29"/>
      <c r="Z30" s="29"/>
      <c r="AA30" s="29"/>
      <c r="AB30" s="29"/>
      <c r="AC30" s="19"/>
      <c r="AD30" s="19"/>
      <c r="AE30" s="19">
        <v>0</v>
      </c>
      <c r="AF30" s="19"/>
      <c r="AG30" s="19"/>
      <c r="AH30" s="19"/>
      <c r="AI30" s="19">
        <v>80816.5</v>
      </c>
      <c r="AJ30" s="19"/>
      <c r="AK30" s="18">
        <f t="shared" si="0"/>
        <v>0</v>
      </c>
      <c r="AL30" s="18"/>
      <c r="AM30" s="18"/>
      <c r="AN30" s="18"/>
      <c r="AO30" s="18"/>
      <c r="AP30" s="18"/>
      <c r="AQ30" s="18"/>
      <c r="AR30" s="18"/>
      <c r="AS30" s="18"/>
      <c r="AT30" s="18"/>
      <c r="AU30" s="19"/>
      <c r="AV30" s="19"/>
      <c r="AW30" s="18">
        <f t="shared" si="1"/>
        <v>0</v>
      </c>
      <c r="AX30" s="18"/>
      <c r="AY30" s="18"/>
      <c r="AZ30" s="18"/>
      <c r="BA30" s="19">
        <v>3472124.93</v>
      </c>
      <c r="BB30" s="19"/>
      <c r="BC30" s="19">
        <f t="shared" si="32"/>
        <v>0</v>
      </c>
      <c r="BD30" s="18">
        <v>2117227.5099999998</v>
      </c>
      <c r="BE30" s="18"/>
      <c r="BF30" s="18">
        <f t="shared" si="2"/>
        <v>0</v>
      </c>
      <c r="BG30" s="18"/>
      <c r="BH30" s="18"/>
      <c r="BI30" s="18">
        <f t="shared" si="3"/>
        <v>0</v>
      </c>
      <c r="BJ30" s="19"/>
      <c r="BK30" s="19"/>
      <c r="BL30" s="18">
        <f t="shared" si="4"/>
        <v>0</v>
      </c>
      <c r="BM30" s="18"/>
      <c r="BN30" s="18"/>
      <c r="BO30" s="18"/>
      <c r="BP30" s="19"/>
      <c r="BQ30" s="19"/>
      <c r="BR30" s="19"/>
      <c r="BS30" s="18"/>
      <c r="BT30" s="18">
        <v>0</v>
      </c>
      <c r="BU30" s="18">
        <f t="shared" si="35"/>
        <v>0</v>
      </c>
      <c r="BV30" s="19"/>
      <c r="BW30" s="19"/>
      <c r="BX30" s="19"/>
      <c r="BY30" s="19"/>
      <c r="BZ30" s="19"/>
      <c r="CA30" s="19"/>
      <c r="CB30" s="33"/>
      <c r="CC30" s="33"/>
      <c r="CD30" s="19"/>
      <c r="CE30" s="19"/>
      <c r="CF30" s="19"/>
      <c r="CG30" s="19"/>
      <c r="CH30" s="18"/>
      <c r="CI30" s="18"/>
      <c r="CJ30" s="18"/>
      <c r="CK30" s="18"/>
      <c r="CL30" s="18"/>
      <c r="CM30" s="18">
        <f t="shared" si="41"/>
        <v>0</v>
      </c>
      <c r="CN30" s="19"/>
      <c r="CO30" s="19"/>
      <c r="CP30" s="19"/>
      <c r="CQ30" s="18"/>
      <c r="CR30" s="18"/>
      <c r="CS30" s="18"/>
      <c r="CT30" s="18"/>
      <c r="CU30" s="18"/>
      <c r="CV30" s="18"/>
      <c r="CW30" s="18"/>
      <c r="CX30" s="18"/>
      <c r="CY30" s="18">
        <f t="shared" si="5"/>
        <v>0</v>
      </c>
      <c r="CZ30" s="18"/>
      <c r="DA30" s="18"/>
      <c r="DB30" s="18">
        <f t="shared" si="45"/>
        <v>0</v>
      </c>
      <c r="DC30" s="19"/>
      <c r="DD30" s="19"/>
      <c r="DE30" s="18">
        <f t="shared" si="6"/>
        <v>0</v>
      </c>
      <c r="DF30" s="18"/>
      <c r="DG30" s="18"/>
      <c r="DH30" s="18">
        <f t="shared" si="7"/>
        <v>0</v>
      </c>
      <c r="DI30" s="18"/>
      <c r="DJ30" s="18"/>
      <c r="DK30" s="18">
        <f t="shared" si="46"/>
        <v>0</v>
      </c>
      <c r="DL30" s="18"/>
      <c r="DM30" s="18"/>
      <c r="DN30" s="18">
        <f t="shared" si="47"/>
        <v>0</v>
      </c>
      <c r="DO30" s="19"/>
      <c r="DP30" s="19"/>
      <c r="DQ30" s="18">
        <f t="shared" si="8"/>
        <v>0</v>
      </c>
      <c r="DR30" s="19">
        <v>2204994.66</v>
      </c>
      <c r="DS30" s="19"/>
      <c r="DT30" s="18">
        <f t="shared" si="9"/>
        <v>0</v>
      </c>
      <c r="DU30" s="19"/>
      <c r="DV30" s="19"/>
      <c r="DW30" s="18">
        <f t="shared" si="10"/>
        <v>0</v>
      </c>
      <c r="DX30" s="19"/>
      <c r="DY30" s="19"/>
      <c r="DZ30" s="18">
        <f t="shared" si="11"/>
        <v>0</v>
      </c>
      <c r="EA30" s="18"/>
      <c r="EB30" s="18">
        <v>0</v>
      </c>
      <c r="EC30" s="18">
        <f t="shared" si="48"/>
        <v>0</v>
      </c>
      <c r="ED30" s="18"/>
      <c r="EE30" s="18"/>
      <c r="EF30" s="18">
        <f t="shared" si="49"/>
        <v>0</v>
      </c>
      <c r="EG30" s="18"/>
      <c r="EH30" s="18"/>
      <c r="EI30" s="18">
        <f t="shared" si="50"/>
        <v>0</v>
      </c>
      <c r="EJ30" s="18"/>
      <c r="EK30" s="18">
        <v>0</v>
      </c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>
        <v>1376956.52</v>
      </c>
      <c r="EZ30" s="18"/>
      <c r="FA30" s="18"/>
      <c r="FB30" s="18"/>
      <c r="FC30" s="18"/>
      <c r="FD30" s="19">
        <f t="shared" si="12"/>
        <v>0</v>
      </c>
      <c r="FE30" s="18"/>
      <c r="FF30" s="18"/>
      <c r="FG30" s="18">
        <f t="shared" si="57"/>
        <v>0</v>
      </c>
      <c r="FH30" s="18"/>
      <c r="FI30" s="18"/>
      <c r="FJ30" s="18">
        <f t="shared" si="58"/>
        <v>0</v>
      </c>
      <c r="FK30" s="18"/>
      <c r="FL30" s="18"/>
      <c r="FM30" s="18"/>
      <c r="FN30" s="19"/>
      <c r="FO30" s="19"/>
      <c r="FP30" s="19"/>
      <c r="FQ30" s="19">
        <v>516498.6</v>
      </c>
      <c r="FR30" s="19">
        <v>0</v>
      </c>
      <c r="FS30" s="19"/>
      <c r="FT30" s="19"/>
      <c r="FU30" s="19"/>
      <c r="FV30" s="18">
        <f t="shared" si="13"/>
        <v>0</v>
      </c>
      <c r="FW30" s="19">
        <v>189049.5</v>
      </c>
      <c r="FX30" s="19"/>
      <c r="FY30" s="18">
        <f t="shared" si="14"/>
        <v>0</v>
      </c>
      <c r="FZ30" s="19">
        <v>810852.31</v>
      </c>
      <c r="GA30" s="19"/>
      <c r="GB30" s="18">
        <f t="shared" si="15"/>
        <v>0</v>
      </c>
      <c r="GC30" s="19">
        <v>13366967.83</v>
      </c>
      <c r="GD30" s="19">
        <v>0</v>
      </c>
      <c r="GE30" s="18">
        <f t="shared" si="16"/>
        <v>0</v>
      </c>
      <c r="GF30" s="19">
        <v>2087999.51</v>
      </c>
      <c r="GG30" s="19">
        <v>0</v>
      </c>
      <c r="GH30" s="18">
        <f t="shared" si="17"/>
        <v>0</v>
      </c>
      <c r="GI30" s="10">
        <f t="shared" si="62"/>
        <v>26223487.870000001</v>
      </c>
      <c r="GJ30" s="10">
        <f t="shared" si="63"/>
        <v>0</v>
      </c>
      <c r="GK30" s="10">
        <f t="shared" si="64"/>
        <v>0</v>
      </c>
      <c r="GL30" s="4"/>
      <c r="GM30" s="4"/>
    </row>
    <row r="31" spans="1:195" s="7" customFormat="1" ht="15.75" x14ac:dyDescent="0.2">
      <c r="A31" s="13" t="s">
        <v>30</v>
      </c>
      <c r="B31" s="24">
        <v>148857507.53</v>
      </c>
      <c r="C31" s="24">
        <f>SUM(C4:C30)</f>
        <v>56111695.75</v>
      </c>
      <c r="D31" s="24">
        <f t="shared" ref="D31" si="72">C31/B31*100</f>
        <v>37.694904799270219</v>
      </c>
      <c r="E31" s="14">
        <f>SUM(E4:E30)</f>
        <v>338086938.68000007</v>
      </c>
      <c r="F31" s="14">
        <f>SUM(F4:F30)</f>
        <v>98410301.820000008</v>
      </c>
      <c r="G31" s="14">
        <f>F31/E31*100</f>
        <v>29.107986899531053</v>
      </c>
      <c r="H31" s="14">
        <f>SUM(H4:H30)</f>
        <v>3589836.03</v>
      </c>
      <c r="I31" s="14">
        <f>SUM(I4:I29)</f>
        <v>0</v>
      </c>
      <c r="J31" s="14">
        <f t="shared" ref="J31" si="73">I31/H31*100</f>
        <v>0</v>
      </c>
      <c r="K31" s="14">
        <f>SUM(K4:K30)</f>
        <v>143174243.12</v>
      </c>
      <c r="L31" s="14">
        <f>SUM(L4:L29)</f>
        <v>127673657.53</v>
      </c>
      <c r="M31" s="14">
        <f t="shared" ref="M31" si="74">L31/K31*100</f>
        <v>89.17362141945577</v>
      </c>
      <c r="N31" s="22">
        <f>SUM(N4:N30)</f>
        <v>593558835.6099999</v>
      </c>
      <c r="O31" s="22">
        <f>SUM(O4:O29)</f>
        <v>264772879.29000002</v>
      </c>
      <c r="P31" s="22">
        <f>O31/N31*100</f>
        <v>44.607688977941535</v>
      </c>
      <c r="Q31" s="22">
        <f>SUM(Q4:Q30)</f>
        <v>243335900.23999998</v>
      </c>
      <c r="R31" s="22">
        <f>SUM(R4:R29)</f>
        <v>156277395.53999999</v>
      </c>
      <c r="S31" s="22">
        <f>R31/Q31*100</f>
        <v>64.222909725143325</v>
      </c>
      <c r="T31" s="14">
        <f>SUM(T4:T30)</f>
        <v>10000</v>
      </c>
      <c r="U31" s="14">
        <f>SUM(U4:U29)</f>
        <v>0</v>
      </c>
      <c r="V31" s="14">
        <f t="shared" ref="V31" si="75">U31/T31*100</f>
        <v>0</v>
      </c>
      <c r="W31" s="31">
        <f>SUM(W4:W30)</f>
        <v>10000</v>
      </c>
      <c r="X31" s="31">
        <f>SUM(X4:X29)</f>
        <v>0</v>
      </c>
      <c r="Y31" s="31">
        <f t="shared" ref="Y31" si="76">X31/W31*100</f>
        <v>0</v>
      </c>
      <c r="Z31" s="31">
        <f>SUM(Z4:Z30)</f>
        <v>108423317.26000001</v>
      </c>
      <c r="AA31" s="31">
        <f>SUM(AA4:AA29)</f>
        <v>11794320.32</v>
      </c>
      <c r="AB31" s="31">
        <f t="shared" ref="AB31" si="77">AA31/Z31*100</f>
        <v>10.87802939262329</v>
      </c>
      <c r="AC31" s="24">
        <f>SUM(AC4:AC30)</f>
        <v>10000</v>
      </c>
      <c r="AD31" s="24">
        <f>SUM(AD4:AD30)</f>
        <v>0</v>
      </c>
      <c r="AE31" s="24">
        <f t="shared" ref="AE31" si="78">AD31/AC31*100</f>
        <v>0</v>
      </c>
      <c r="AF31" s="24">
        <f>SUM(AF4:AF30)</f>
        <v>10000</v>
      </c>
      <c r="AG31" s="24">
        <f>SUM(AG4:AG30)</f>
        <v>0</v>
      </c>
      <c r="AH31" s="24">
        <f>AG31/AF31*100</f>
        <v>0</v>
      </c>
      <c r="AI31" s="24">
        <f>SUM(AI4:AI30)</f>
        <v>189989999.99999997</v>
      </c>
      <c r="AJ31" s="24">
        <f>SUM(AJ4:AJ30)</f>
        <v>93935049.930000007</v>
      </c>
      <c r="AK31" s="24">
        <f t="shared" ref="AK31" si="79">AJ31/AI31*100</f>
        <v>49.442102179062069</v>
      </c>
      <c r="AL31" s="22">
        <f>SUM(AL4:AL29)</f>
        <v>97301821.539999992</v>
      </c>
      <c r="AM31" s="22">
        <f>SUM(AM4:AM29)</f>
        <v>6249854.75</v>
      </c>
      <c r="AN31" s="22">
        <f>AM31/AL31*100</f>
        <v>6.423163154690517</v>
      </c>
      <c r="AO31" s="14">
        <f>SUM(AO4:AO29)</f>
        <v>53058644.540000007</v>
      </c>
      <c r="AP31" s="14">
        <f>SUM(AP4:AP29)</f>
        <v>21232704.439999998</v>
      </c>
      <c r="AQ31" s="14">
        <f>AP31/AO31*100</f>
        <v>40.01742717719263</v>
      </c>
      <c r="AR31" s="22">
        <f>SUM(AR4:AR29)</f>
        <v>340845900</v>
      </c>
      <c r="AS31" s="22">
        <f>SUM(AS4:AS29)</f>
        <v>163838237.15000001</v>
      </c>
      <c r="AT31" s="22">
        <f>AS31/AR31*100</f>
        <v>48.068126138527703</v>
      </c>
      <c r="AU31" s="24">
        <f t="shared" ref="AU31:AV31" si="80">SUM(AU4:AU30)</f>
        <v>397539216.56999999</v>
      </c>
      <c r="AV31" s="24">
        <f t="shared" si="80"/>
        <v>276794412.63</v>
      </c>
      <c r="AW31" s="22">
        <f>AV31/AU31*100</f>
        <v>69.626945240322257</v>
      </c>
      <c r="AX31" s="14">
        <f>SUM(AX4:AX30)</f>
        <v>94393763.640000001</v>
      </c>
      <c r="AY31" s="14">
        <f>SUM(AY4:AY29)</f>
        <v>6627201.8700000001</v>
      </c>
      <c r="AZ31" s="14">
        <f t="shared" ref="AZ31" si="81">AY31/AX31*100</f>
        <v>7.0208047803612299</v>
      </c>
      <c r="BA31" s="24">
        <f t="shared" ref="BA31:BB31" si="82">SUM(BA4:BA30)</f>
        <v>109229400</v>
      </c>
      <c r="BB31" s="24">
        <f t="shared" si="82"/>
        <v>105398790.58</v>
      </c>
      <c r="BC31" s="22">
        <f>BB31/BA31*100</f>
        <v>96.493060091880025</v>
      </c>
      <c r="BD31" s="22">
        <f>SUM(BD4:BD30)</f>
        <v>852840266.38</v>
      </c>
      <c r="BE31" s="22">
        <f>SUM(BE4:BE30)</f>
        <v>462324147.99000001</v>
      </c>
      <c r="BF31" s="22">
        <f>BE31/BD31*100</f>
        <v>54.209934288445318</v>
      </c>
      <c r="BG31" s="24">
        <f>SUM(BG4:BG30)</f>
        <v>10876750.73</v>
      </c>
      <c r="BH31" s="24">
        <f>SUM(BH4:BH30)</f>
        <v>7420750.7300000004</v>
      </c>
      <c r="BI31" s="16">
        <f>BH31/BG31*100</f>
        <v>68.225804876931292</v>
      </c>
      <c r="BJ31" s="24">
        <f>SUM(BJ4:BJ30)</f>
        <v>100000</v>
      </c>
      <c r="BK31" s="24">
        <f>SUM(BK4:BK30)</f>
        <v>0</v>
      </c>
      <c r="BL31" s="24">
        <f>SUM(BL4:BL30)</f>
        <v>0</v>
      </c>
      <c r="BM31" s="22">
        <f>SUM(BM4:BM29)</f>
        <v>772673840</v>
      </c>
      <c r="BN31" s="22">
        <f>SUM(BN4:BN29)</f>
        <v>578668464.87</v>
      </c>
      <c r="BO31" s="22">
        <f>BN31/BM31*100</f>
        <v>74.891685846385073</v>
      </c>
      <c r="BP31" s="24">
        <f>SUM(BP4:BP30)</f>
        <v>337675950</v>
      </c>
      <c r="BQ31" s="24">
        <f>SUM(BQ4:BQ30)</f>
        <v>0</v>
      </c>
      <c r="BR31" s="24">
        <f t="shared" ref="BR31" si="83">BQ31/BP31*100</f>
        <v>0</v>
      </c>
      <c r="BS31" s="22">
        <f>SUM(BS4:BS30)</f>
        <v>1014354290.23</v>
      </c>
      <c r="BT31" s="22">
        <f>SUM(BT4:BT30)</f>
        <v>200274009.66</v>
      </c>
      <c r="BU31" s="24">
        <f t="shared" ref="BU31" si="84">BT31/BS31*100</f>
        <v>19.743990003195908</v>
      </c>
      <c r="BV31" s="24">
        <f>SUM(BV4:BV30)</f>
        <v>67000000</v>
      </c>
      <c r="BW31" s="24">
        <f>SUM(BW4:BW30)</f>
        <v>33536391.759999998</v>
      </c>
      <c r="BX31" s="24">
        <f t="shared" ref="BX31" si="85">BW31/BV31*100</f>
        <v>50.054316059701485</v>
      </c>
      <c r="BY31" s="24">
        <f>SUM(BY4:BY30)</f>
        <v>28308500</v>
      </c>
      <c r="BZ31" s="24">
        <f>SUM(BZ4:BZ30)</f>
        <v>12328135.91</v>
      </c>
      <c r="CA31" s="24">
        <v>0</v>
      </c>
      <c r="CB31" s="24">
        <f>SUM(CB4:CB30)</f>
        <v>507823044</v>
      </c>
      <c r="CC31" s="24">
        <f>SUM(CC4:CC30)</f>
        <v>222789048.93000001</v>
      </c>
      <c r="CD31" s="24">
        <f t="shared" ref="CD31" si="86">CC31/CB31*100</f>
        <v>43.871394093333031</v>
      </c>
      <c r="CE31" s="24">
        <f>SUM(CE4:CE30)</f>
        <v>95000000</v>
      </c>
      <c r="CF31" s="24">
        <f>SUM(CF4:CF30)</f>
        <v>54077207</v>
      </c>
      <c r="CG31" s="24">
        <f t="shared" ref="CG31" si="87">CF31/CE31*100</f>
        <v>56.923375789473681</v>
      </c>
      <c r="CH31" s="22">
        <f>SUM(CH4:CH30)</f>
        <v>947680973.14999998</v>
      </c>
      <c r="CI31" s="22">
        <f>SUM(CI4:CI30)</f>
        <v>0</v>
      </c>
      <c r="CJ31" s="22">
        <f t="shared" ref="CJ31" si="88">CI31/CH31*100</f>
        <v>0</v>
      </c>
      <c r="CK31" s="22">
        <f>SUM(CK4:CK30)</f>
        <v>7214271</v>
      </c>
      <c r="CL31" s="22">
        <f>SUM(CL4:CL30)</f>
        <v>6731039.1399999997</v>
      </c>
      <c r="CM31" s="22">
        <f>CL31/CK31*100</f>
        <v>93.301722932226966</v>
      </c>
      <c r="CN31" s="24">
        <f>SUM(CN4:CN30)</f>
        <v>21361771</v>
      </c>
      <c r="CO31" s="24">
        <f>SUM(CO4:CO30)</f>
        <v>16638966.51</v>
      </c>
      <c r="CP31" s="24">
        <f t="shared" ref="CP31" si="89">CO31/CN31*100</f>
        <v>77.89132516213192</v>
      </c>
      <c r="CQ31" s="22">
        <f>SUM(CQ4:CQ29)</f>
        <v>32932300</v>
      </c>
      <c r="CR31" s="22">
        <f>SUM(CR4:CR29)</f>
        <v>29391244.039999999</v>
      </c>
      <c r="CS31" s="22">
        <f>CR31/CQ31*100</f>
        <v>89.247468412470425</v>
      </c>
      <c r="CT31" s="22">
        <f>SUM(CT4:CT29)</f>
        <v>103548406</v>
      </c>
      <c r="CU31" s="22">
        <f>SUM(CU4:CU29)</f>
        <v>0</v>
      </c>
      <c r="CV31" s="22">
        <f>CU31/CT31*100</f>
        <v>0</v>
      </c>
      <c r="CW31" s="24">
        <f>SUM(CW4:CW30)</f>
        <v>3618005</v>
      </c>
      <c r="CX31" s="24">
        <f>SUM(CX4:CX30)</f>
        <v>0</v>
      </c>
      <c r="CY31" s="16">
        <f>CX31/CW31*100</f>
        <v>0</v>
      </c>
      <c r="CZ31" s="22">
        <f>SUM(CZ4:CZ30)</f>
        <v>66013134</v>
      </c>
      <c r="DA31" s="22">
        <f>SUM(DA4:DA30)</f>
        <v>27265649.290000003</v>
      </c>
      <c r="DB31" s="22">
        <f>DA31/CZ31*100</f>
        <v>41.303370462611277</v>
      </c>
      <c r="DC31" s="16">
        <f>SUM(DC4:DC30)</f>
        <v>140806042</v>
      </c>
      <c r="DD31" s="16">
        <f>SUM(DD4:DD30)</f>
        <v>54634249.810000002</v>
      </c>
      <c r="DE31" s="16">
        <f>DD31/DC31*100</f>
        <v>38.801069211220359</v>
      </c>
      <c r="DF31" s="24">
        <f>SUM(DF4:DF30)</f>
        <v>30426075</v>
      </c>
      <c r="DG31" s="24">
        <f>SUM(DG4:DG30)</f>
        <v>29497387</v>
      </c>
      <c r="DH31" s="16">
        <f>DG31/DF31*100</f>
        <v>96.947723293260808</v>
      </c>
      <c r="DI31" s="22">
        <f>SUM(DI4:DI30)</f>
        <v>1000</v>
      </c>
      <c r="DJ31" s="22">
        <f>SUM(DJ4:DJ30)</f>
        <v>0</v>
      </c>
      <c r="DK31" s="22">
        <f>DJ31/DI31*100</f>
        <v>0</v>
      </c>
      <c r="DL31" s="22">
        <f>SUM(DL4:DL30)</f>
        <v>127327823.78</v>
      </c>
      <c r="DM31" s="22">
        <f>SUM(DM4:DM30)</f>
        <v>46141876.079999998</v>
      </c>
      <c r="DN31" s="22">
        <f>DM31/DL31*100</f>
        <v>36.23864345606426</v>
      </c>
      <c r="DO31" s="24">
        <f>SUM(DO4:DO30)</f>
        <v>500100</v>
      </c>
      <c r="DP31" s="24">
        <f>SUM(DP4:DP30)</f>
        <v>0</v>
      </c>
      <c r="DQ31" s="24">
        <f>DP31/DO31*100</f>
        <v>0</v>
      </c>
      <c r="DR31" s="24">
        <f>SUM(DR4:DR30)</f>
        <v>16761600</v>
      </c>
      <c r="DS31" s="24">
        <f>SUM(DS4:DS30)</f>
        <v>68465</v>
      </c>
      <c r="DT31" s="16">
        <f>DS31/DR31*100</f>
        <v>0.40846339251622754</v>
      </c>
      <c r="DU31" s="24">
        <f>SUM(DU4:DU29)</f>
        <v>14999999.999999998</v>
      </c>
      <c r="DV31" s="24">
        <f>SUM(DV4:DV29)</f>
        <v>14999999.999999998</v>
      </c>
      <c r="DW31" s="24">
        <f t="shared" ref="DW31" si="90">DV31/DU31*100</f>
        <v>100</v>
      </c>
      <c r="DX31" s="24">
        <f>SUM(DX4:DX30)</f>
        <v>1500000</v>
      </c>
      <c r="DY31" s="24">
        <f>SUM(DY4:DY30)</f>
        <v>1500000</v>
      </c>
      <c r="DZ31" s="24">
        <f t="shared" ref="DZ31" si="91">DY31/DX31*100</f>
        <v>100</v>
      </c>
      <c r="EA31" s="22">
        <f>SUM(EA4:EA30)</f>
        <v>53541667.729999997</v>
      </c>
      <c r="EB31" s="22">
        <f>SUM(EB4:EB29)</f>
        <v>0</v>
      </c>
      <c r="EC31" s="22">
        <f>EB31/EA31*100</f>
        <v>0</v>
      </c>
      <c r="ED31" s="22">
        <f>SUM(ED4:ED30)</f>
        <v>26041700</v>
      </c>
      <c r="EE31" s="22">
        <f>SUM(EE4:EE29)</f>
        <v>21357430.030000001</v>
      </c>
      <c r="EF31" s="22">
        <f>EE31/ED31*100</f>
        <v>82.012426339294279</v>
      </c>
      <c r="EG31" s="22">
        <f>SUM(EG4:EG30)</f>
        <v>200000</v>
      </c>
      <c r="EH31" s="22">
        <f>SUM(EH4:EH29)</f>
        <v>0</v>
      </c>
      <c r="EI31" s="22">
        <f>EH31/EG31*100</f>
        <v>0</v>
      </c>
      <c r="EJ31" s="22">
        <f>SUM(EJ4:EJ29)</f>
        <v>7399600</v>
      </c>
      <c r="EK31" s="22">
        <f>SUM(EK4:EK29)</f>
        <v>7198137</v>
      </c>
      <c r="EL31" s="22">
        <f>EK31/EJ31*100</f>
        <v>97.277379858370722</v>
      </c>
      <c r="EM31" s="22">
        <f>SUM(EM4:EM29)</f>
        <v>35480579.710000001</v>
      </c>
      <c r="EN31" s="22">
        <f>SUM(EN4:EN29)</f>
        <v>18853607.84</v>
      </c>
      <c r="EO31" s="22">
        <f>EN31/EM31*100</f>
        <v>53.137823547697607</v>
      </c>
      <c r="EP31" s="22">
        <f>SUM(EP4:EP29)</f>
        <v>3820000</v>
      </c>
      <c r="EQ31" s="22">
        <f>SUM(EQ4:EQ29)</f>
        <v>3820000</v>
      </c>
      <c r="ER31" s="22">
        <f>EQ31/EP31*100</f>
        <v>100</v>
      </c>
      <c r="ES31" s="22">
        <f>SUM(ES4:ES29)</f>
        <v>24000000</v>
      </c>
      <c r="ET31" s="22">
        <f>SUM(ET4:ET29)</f>
        <v>24000000</v>
      </c>
      <c r="EU31" s="22">
        <f>ET31/ES31*100</f>
        <v>100</v>
      </c>
      <c r="EV31" s="22">
        <f>SUM(EV4:EV29)</f>
        <v>71184951</v>
      </c>
      <c r="EW31" s="22">
        <f>SUM(EW4:EW29)</f>
        <v>50972792.570000008</v>
      </c>
      <c r="EX31" s="22">
        <f>EW31/EV31*100</f>
        <v>71.606135642349471</v>
      </c>
      <c r="EY31" s="22">
        <f>SUM(EY4:EY30)</f>
        <v>3376956.52</v>
      </c>
      <c r="EZ31" s="22">
        <f>SUM(EZ4:EZ29)</f>
        <v>2000000</v>
      </c>
      <c r="FA31" s="22">
        <f>EZ31/EY31*100</f>
        <v>59.224925999343334</v>
      </c>
      <c r="FB31" s="14">
        <f>SUM(FB4:FB29)</f>
        <v>17674638</v>
      </c>
      <c r="FC31" s="14">
        <f>SUM(FC4:FC29)</f>
        <v>17674638</v>
      </c>
      <c r="FD31" s="14">
        <f>FC31/FB31*100</f>
        <v>100</v>
      </c>
      <c r="FE31" s="14">
        <f>SUM(FE4:FE30)</f>
        <v>139289566</v>
      </c>
      <c r="FF31" s="14">
        <f>SUM(FF4:FF30)</f>
        <v>56323362.090000004</v>
      </c>
      <c r="FG31" s="14">
        <f>FF31/FE31*100</f>
        <v>40.436167408260864</v>
      </c>
      <c r="FH31" s="14">
        <f>SUM(FH4:FH30)</f>
        <v>33080625</v>
      </c>
      <c r="FI31" s="14">
        <f>SUM(FI4:FI30)</f>
        <v>33080625</v>
      </c>
      <c r="FJ31" s="14">
        <f>FI31/FH31*100</f>
        <v>100</v>
      </c>
      <c r="FK31" s="22">
        <f>SUM(FK4:FK29)</f>
        <v>48028985.509999998</v>
      </c>
      <c r="FL31" s="22">
        <f>SUM(FL4:FL29)</f>
        <v>43021951</v>
      </c>
      <c r="FM31" s="22">
        <f>FL31/FK31*100</f>
        <v>89.574973410676151</v>
      </c>
      <c r="FN31" s="24">
        <f>SUM(FN4:FN30)</f>
        <v>0</v>
      </c>
      <c r="FO31" s="24">
        <f>SUM(FO4:FO30)</f>
        <v>0</v>
      </c>
      <c r="FP31" s="24">
        <v>0</v>
      </c>
      <c r="FQ31" s="24">
        <f>SUM(FQ4:FQ30)</f>
        <v>1996498.6</v>
      </c>
      <c r="FR31" s="24">
        <f>SUM(FR4:FR30)</f>
        <v>179340.25</v>
      </c>
      <c r="FS31" s="24">
        <f t="shared" ref="FS31" si="92">FR31/FQ31*100</f>
        <v>8.9827385804327626</v>
      </c>
      <c r="FT31" s="24">
        <f>SUM(FT4:FT30)</f>
        <v>0</v>
      </c>
      <c r="FU31" s="24">
        <f>SUM(FU4:FU30)</f>
        <v>0</v>
      </c>
      <c r="FV31" s="24">
        <v>0</v>
      </c>
      <c r="FW31" s="24">
        <f>SUM(FW4:FW30)</f>
        <v>2695300</v>
      </c>
      <c r="FX31" s="24">
        <f>SUM(FX4:FX30)</f>
        <v>195588</v>
      </c>
      <c r="FY31" s="24">
        <f>FX31/FW31*100</f>
        <v>7.2566319148146778</v>
      </c>
      <c r="FZ31" s="24">
        <f t="shared" ref="FZ31:GA31" si="93">SUM(FZ4:FZ30)</f>
        <v>2174809.91</v>
      </c>
      <c r="GA31" s="24">
        <f t="shared" si="93"/>
        <v>193255.75</v>
      </c>
      <c r="GB31" s="24">
        <f>GA31/FZ31*100</f>
        <v>8.8860984636583709</v>
      </c>
      <c r="GC31" s="24">
        <f>SUM(GC4:GC30)</f>
        <v>41105996.490000002</v>
      </c>
      <c r="GD31" s="24">
        <f>SUM(GD4:GD30)</f>
        <v>12260510.619999999</v>
      </c>
      <c r="GE31" s="24">
        <f t="shared" ref="GE31" si="94">GD31/GC31*100</f>
        <v>29.826574385522207</v>
      </c>
      <c r="GF31" s="24">
        <f>SUM(GF4:GF30)</f>
        <v>8185593.5999999996</v>
      </c>
      <c r="GG31" s="24">
        <f>SUM(GG4:GG30)</f>
        <v>2809884.44</v>
      </c>
      <c r="GH31" s="24">
        <f t="shared" ref="GH31" si="95">GG31/GF31*100</f>
        <v>34.327192104919554</v>
      </c>
      <c r="GI31" s="14">
        <f>SUM(GI4:GI30)</f>
        <v>8582046935.0999975</v>
      </c>
      <c r="GJ31" s="14">
        <f>SUM(GJ4:GJ30)</f>
        <v>3481344657.9099998</v>
      </c>
      <c r="GK31" s="14">
        <f>GJ31/GI31*100</f>
        <v>40.565434845986836</v>
      </c>
    </row>
    <row r="32" spans="1:19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AU32" s="23"/>
      <c r="AV32" s="23"/>
      <c r="AW32" s="23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GI32" s="4"/>
      <c r="GJ32" s="4"/>
      <c r="GK32" s="6"/>
      <c r="GL32" s="6"/>
      <c r="GM32" s="6"/>
    </row>
    <row r="34" spans="192:192" ht="15.75" x14ac:dyDescent="0.2">
      <c r="GJ34" s="8"/>
    </row>
  </sheetData>
  <mergeCells count="66">
    <mergeCell ref="H2:J2"/>
    <mergeCell ref="B2:D2"/>
    <mergeCell ref="E2:G2"/>
    <mergeCell ref="CK2:CM2"/>
    <mergeCell ref="EG2:EI2"/>
    <mergeCell ref="EV2:EX2"/>
    <mergeCell ref="CT2:CV2"/>
    <mergeCell ref="DL2:DN2"/>
    <mergeCell ref="DC2:DE2"/>
    <mergeCell ref="DF2:DH2"/>
    <mergeCell ref="ES2:EU2"/>
    <mergeCell ref="EP2:ER2"/>
    <mergeCell ref="AU2:AW2"/>
    <mergeCell ref="BD2:BF2"/>
    <mergeCell ref="BA2:BC2"/>
    <mergeCell ref="CQ2:CS2"/>
    <mergeCell ref="BJ2:BL2"/>
    <mergeCell ref="GI2:GK2"/>
    <mergeCell ref="A2:A3"/>
    <mergeCell ref="N2:P2"/>
    <mergeCell ref="K2:M2"/>
    <mergeCell ref="Q2:S2"/>
    <mergeCell ref="AX2:AZ2"/>
    <mergeCell ref="Z2:AB2"/>
    <mergeCell ref="W2:Y2"/>
    <mergeCell ref="T2:V2"/>
    <mergeCell ref="AC2:AE2"/>
    <mergeCell ref="AF2:AH2"/>
    <mergeCell ref="AI2:AK2"/>
    <mergeCell ref="AL2:AN2"/>
    <mergeCell ref="AO2:AQ2"/>
    <mergeCell ref="AR2:AT2"/>
    <mergeCell ref="GF2:GH2"/>
    <mergeCell ref="FQ2:FS2"/>
    <mergeCell ref="FE2:FG2"/>
    <mergeCell ref="EA2:EC2"/>
    <mergeCell ref="ED2:EF2"/>
    <mergeCell ref="EJ2:EL2"/>
    <mergeCell ref="EM2:EO2"/>
    <mergeCell ref="BY2:CA2"/>
    <mergeCell ref="FB2:FD2"/>
    <mergeCell ref="EY2:FA2"/>
    <mergeCell ref="CW2:CY2"/>
    <mergeCell ref="FN2:FP2"/>
    <mergeCell ref="CZ2:DB2"/>
    <mergeCell ref="DO2:DQ2"/>
    <mergeCell ref="DR2:DT2"/>
    <mergeCell ref="DU2:DW2"/>
    <mergeCell ref="DX2:DZ2"/>
    <mergeCell ref="DI2:DK2"/>
    <mergeCell ref="B1:M1"/>
    <mergeCell ref="FW2:FY2"/>
    <mergeCell ref="FZ2:GB2"/>
    <mergeCell ref="GC2:GE2"/>
    <mergeCell ref="FH2:FJ2"/>
    <mergeCell ref="FK2:FM2"/>
    <mergeCell ref="FT2:FV2"/>
    <mergeCell ref="CB2:CD2"/>
    <mergeCell ref="CE2:CG2"/>
    <mergeCell ref="CN2:CP2"/>
    <mergeCell ref="BG2:BI2"/>
    <mergeCell ref="CH2:CJ2"/>
    <mergeCell ref="BM2:BO2"/>
    <mergeCell ref="BP2:BR2"/>
    <mergeCell ref="BS2:BU2"/>
    <mergeCell ref="BV2:BX2"/>
  </mergeCells>
  <phoneticPr fontId="2" type="noConversion"/>
  <pageMargins left="0" right="0" top="0" bottom="0" header="0" footer="0"/>
  <pageSetup paperSize="9" scale="70" fitToWidth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 2021</vt:lpstr>
      <vt:lpstr>'3 кв 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Pirogov DV.</cp:lastModifiedBy>
  <cp:lastPrinted>2018-05-30T07:03:47Z</cp:lastPrinted>
  <dcterms:created xsi:type="dcterms:W3CDTF">2014-03-20T11:05:03Z</dcterms:created>
  <dcterms:modified xsi:type="dcterms:W3CDTF">2021-12-16T12:00:36Z</dcterms:modified>
</cp:coreProperties>
</file>