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3250" windowHeight="11760"/>
  </bookViews>
  <sheets>
    <sheet name="отчет год" sheetId="1" r:id="rId1"/>
  </sheets>
  <definedNames>
    <definedName name="_xlnm._FilterDatabase" localSheetId="0" hidden="1">'отчет год'!$A$4:$H$81</definedName>
    <definedName name="_xlnm.Print_Titles" localSheetId="0">'отчет год'!$3:$3</definedName>
  </definedNames>
  <calcPr calcId="145621"/>
</workbook>
</file>

<file path=xl/calcChain.xml><?xml version="1.0" encoding="utf-8"?>
<calcChain xmlns="http://schemas.openxmlformats.org/spreadsheetml/2006/main">
  <c r="G13" i="1" l="1"/>
  <c r="G79" i="1"/>
  <c r="G80" i="1" l="1"/>
  <c r="G78" i="1"/>
  <c r="G76" i="1"/>
  <c r="G74" i="1"/>
  <c r="G73" i="1"/>
  <c r="G72" i="1"/>
  <c r="G70" i="1"/>
  <c r="G69" i="1"/>
  <c r="G68" i="1"/>
  <c r="G67" i="1"/>
  <c r="G65" i="1"/>
  <c r="G64" i="1"/>
  <c r="G63" i="1"/>
  <c r="G62" i="1"/>
  <c r="G61" i="1"/>
  <c r="G59" i="1"/>
  <c r="G58" i="1"/>
  <c r="G57" i="1"/>
  <c r="G56" i="1"/>
  <c r="G55" i="1"/>
  <c r="G54" i="1"/>
  <c r="G52" i="1"/>
  <c r="G51" i="1"/>
  <c r="G49" i="1"/>
  <c r="G48" i="1"/>
  <c r="G47" i="1"/>
  <c r="G46" i="1"/>
  <c r="G44" i="1"/>
  <c r="G43" i="1"/>
  <c r="G41" i="1"/>
  <c r="G40" i="1"/>
  <c r="G39" i="1"/>
  <c r="G37" i="1"/>
  <c r="G36" i="1"/>
  <c r="G35" i="1"/>
  <c r="G34" i="1"/>
  <c r="G32" i="1"/>
  <c r="G30" i="1"/>
  <c r="G29" i="1"/>
  <c r="G28" i="1"/>
  <c r="G27" i="1"/>
  <c r="G26" i="1"/>
  <c r="G25" i="1"/>
  <c r="G23" i="1"/>
  <c r="G21" i="1"/>
  <c r="G20" i="1"/>
  <c r="G19" i="1"/>
  <c r="G18" i="1"/>
  <c r="G16" i="1"/>
  <c r="G14" i="1"/>
  <c r="G12" i="1"/>
  <c r="G11" i="1"/>
  <c r="G10" i="1"/>
  <c r="G9" i="1"/>
  <c r="G8" i="1"/>
  <c r="G7" i="1"/>
  <c r="G6" i="1"/>
  <c r="C77" i="1" l="1"/>
  <c r="C75" i="1"/>
  <c r="C71" i="1"/>
  <c r="C66" i="1"/>
  <c r="C60" i="1"/>
  <c r="C53" i="1"/>
  <c r="C50" i="1"/>
  <c r="C42" i="1"/>
  <c r="C38" i="1"/>
  <c r="C33" i="1"/>
  <c r="C22" i="1"/>
  <c r="C17" i="1"/>
  <c r="C15" i="1"/>
  <c r="C5" i="1"/>
  <c r="F77" i="1"/>
  <c r="E77" i="1"/>
  <c r="D77" i="1"/>
  <c r="F75" i="1"/>
  <c r="E75" i="1"/>
  <c r="D75" i="1"/>
  <c r="F71" i="1"/>
  <c r="E71" i="1"/>
  <c r="D71" i="1"/>
  <c r="F66" i="1"/>
  <c r="E66" i="1"/>
  <c r="D66" i="1"/>
  <c r="F60" i="1"/>
  <c r="E60" i="1"/>
  <c r="D60" i="1"/>
  <c r="F53" i="1"/>
  <c r="E53" i="1"/>
  <c r="D53" i="1"/>
  <c r="F50" i="1"/>
  <c r="E50" i="1"/>
  <c r="D50" i="1"/>
  <c r="F42" i="1"/>
  <c r="E42" i="1"/>
  <c r="D42" i="1"/>
  <c r="F38" i="1"/>
  <c r="E38" i="1"/>
  <c r="D38" i="1"/>
  <c r="F33" i="1"/>
  <c r="G33" i="1" s="1"/>
  <c r="E33" i="1"/>
  <c r="D33" i="1"/>
  <c r="F22" i="1"/>
  <c r="E22" i="1"/>
  <c r="D22" i="1"/>
  <c r="F17" i="1"/>
  <c r="E17" i="1"/>
  <c r="D17" i="1"/>
  <c r="F15" i="1"/>
  <c r="E15" i="1"/>
  <c r="D15" i="1"/>
  <c r="F5" i="1"/>
  <c r="E5" i="1"/>
  <c r="D5" i="1"/>
  <c r="G77" i="1" l="1"/>
  <c r="G71" i="1"/>
  <c r="G66" i="1"/>
  <c r="G53" i="1"/>
  <c r="G50" i="1"/>
  <c r="G42" i="1"/>
  <c r="G22" i="1"/>
  <c r="G17" i="1"/>
  <c r="G60" i="1"/>
  <c r="G38" i="1"/>
  <c r="E81" i="1"/>
  <c r="G15" i="1"/>
  <c r="F81" i="1"/>
  <c r="G5" i="1"/>
  <c r="G75" i="1"/>
  <c r="D81" i="1"/>
  <c r="C81" i="1"/>
  <c r="G81" i="1" l="1"/>
</calcChain>
</file>

<file path=xl/sharedStrings.xml><?xml version="1.0" encoding="utf-8"?>
<sst xmlns="http://schemas.openxmlformats.org/spreadsheetml/2006/main" count="212" uniqueCount="203">
  <si>
    <t/>
  </si>
  <si>
    <t>(в рублях)</t>
  </si>
  <si>
    <t>Наименование</t>
  </si>
  <si>
    <t>Раздел, подраздел</t>
  </si>
  <si>
    <t>Бюджетные ассигнования в соответствии с уточненной бюджетной росписью расходов</t>
  </si>
  <si>
    <t>Исполнено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</si>
  <si>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</si>
  <si>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</si>
  <si>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</si>
  <si>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</si>
  <si>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</si>
  <si>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</si>
  <si>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</si>
  <si>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</si>
  <si>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</si>
  <si>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</si>
  <si>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</si>
  <si>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</si>
  <si>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</si>
  <si>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</si>
  <si>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Фундаментальные исследования</t>
  </si>
  <si>
    <t>0110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</si>
  <si>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</si>
  <si>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</si>
  <si>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</si>
  <si>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</si>
  <si>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</si>
  <si>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</si>
  <si>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</si>
  <si>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</si>
  <si>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</si>
  <si>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</si>
  <si>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</si>
  <si>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</si>
  <si>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</si>
  <si>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</si>
  <si>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</si>
  <si>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</si>
  <si>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</si>
  <si>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</si>
  <si>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</si>
  <si>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</si>
  <si>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</si>
  <si>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</si>
  <si>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</si>
  <si>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</si>
  <si>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</si>
  <si>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</si>
  <si>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</si>
  <si>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</si>
  <si>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</si>
  <si>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</si>
  <si>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</si>
  <si>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</si>
  <si>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</si>
  <si>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</si>
  <si>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</si>
  <si>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</si>
  <si>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</si>
  <si>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</si>
  <si>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</si>
  <si>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</si>
  <si>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</si>
  <si>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</si>
  <si>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</si>
  <si>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</si>
  <si>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</si>
  <si>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</si>
  <si>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</si>
  <si>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</si>
  <si>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</si>
  <si>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</si>
  <si>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</si>
  <si>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</si>
  <si>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</si>
  <si>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</si>
  <si>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</si>
  <si>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</si>
  <si>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</si>
  <si>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</si>
  <si>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</si>
  <si>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</si>
  <si>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</si>
  <si>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</si>
  <si>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</si>
  <si>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</si>
  <si>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</si>
  <si>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</si>
  <si>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</si>
  <si>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</si>
  <si>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</si>
  <si>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</si>
  <si>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</si>
  <si>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</si>
  <si>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</si>
  <si>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</si>
  <si>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</si>
  <si>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</si>
  <si>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</si>
  <si>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</si>
  <si>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</si>
  <si>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</si>
  <si>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</si>
  <si>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</si>
  <si>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</si>
  <si>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</si>
  <si>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</si>
  <si>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</si>
  <si>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</si>
  <si>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</si>
  <si>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</si>
  <si>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</si>
  <si>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</si>
  <si>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</si>
  <si>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</si>
  <si>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</si>
  <si>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</si>
  <si>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</si>
  <si>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</si>
  <si>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</si>
  <si>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</si>
  <si>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</si>
  <si>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</si>
  <si>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</si>
  <si>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</si>
  <si>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</si>
  <si>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</si>
  <si>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</si>
  <si>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</si>
  <si>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</si>
  <si>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</si>
  <si>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</si>
  <si>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</si>
  <si>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</si>
  <si>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</si>
  <si>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</si>
  <si>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</si>
  <si>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</si>
  <si>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</si>
  <si>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</si>
  <si>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</si>
  <si>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</si>
  <si>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</si>
  <si>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</si>
  <si>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</si>
  <si>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</si>
  <si>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</si>
  <si>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</si>
  <si>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</si>
  <si>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</si>
  <si>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</si>
  <si>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</si>
  <si>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ВСЕГО</t>
  </si>
  <si>
    <t>Иные дотации</t>
  </si>
  <si>
    <t>% исполнения к первоначальному плану</t>
  </si>
  <si>
    <t>Пояснения различий между первоначально утвержденными бюджетными ассигнованиями и фактическими значениями (если отклонения составляют 5 % и более)</t>
  </si>
  <si>
    <t>ИСПОЛНЕНИЕ РАСХОДОВ ОБЛАСТНОГО БЮДЖЕТА ПО РАЗДЕЛАМ И ПОДРАЗДЕЛАМ ФУНКЦИОНАЛЬНОЙ КЛАССИФИКАЦИИ РАСХОДОВ БЮДЖЕТОВ РОССИЙСКОЙ ФЕДЕРАЦИИ ЗА 2017 ГОД</t>
  </si>
  <si>
    <t xml:space="preserve">Первоначально утвержденные бюджетные ассигнования в соответствии с Законом Калужской области от 15.12.2016 № 146-ОЗ </t>
  </si>
  <si>
    <t>Бюджетные ассигнования в соответствии с Законом Калужской области от 15.12.2016 № 146-ОЗ (в ред. Законов КО от 19.05.2017 № 195-ОЗ, от 21.11.2017 № 265-ОЗ)</t>
  </si>
  <si>
    <t>Прикладные научные исследования в области национальной экономики</t>
  </si>
  <si>
    <t>0411</t>
  </si>
  <si>
    <t>Дополнительное образование детей</t>
  </si>
  <si>
    <t>0703</t>
  </si>
  <si>
    <t>Увеличение объясняется необходимостью материально-техническое обеспечения деятельности мировых судей области, а также выделением средств из федерального бюджета на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</si>
  <si>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 xml:space="preserve">Расходы осуществлялись исходя из фактической потребности </t>
  </si>
  <si>
    <t>Уменьшение объясняется внесением изменений в федеральный закон о федеральном бюджете на 2017 год в части уменьшения объема единой субвенции субъектам Российской Федерации</t>
  </si>
  <si>
    <t>Увеличение объясняется необходимостью  эксплуатационно-технического обслуживания Центра обработки вызовов системы - 112</t>
  </si>
  <si>
    <t>Увеличение объясняется необходимостью обеспечения деятельности ГКУ КО "Пожарно-спасательная служба Калужской области"</t>
  </si>
  <si>
    <t>Средства резервного фонда Правительства Калужской области выделялись по мере возникновения необходимости в выделении получателям данных средств и перераспределялись по соответствующим кодам функциональной классификации в соответствии с отраслевой принадлежностью</t>
  </si>
  <si>
    <t>Увеличение  командировочных расходов за счет перераспределения с других видов расходов</t>
  </si>
  <si>
    <t>Увеличение объясняется поступлением средств из федерального бюджета на реализацию мероприятий, способствующих развитию научно-производственного комплекса наукограда РФ (в том числе малых и средних предприятий), а также сохранению и развитию инфраструктуры наукограда РФ</t>
  </si>
  <si>
    <t>Увеличение объясняется необходимостью выполнения мероприятий по ликвидационному тампонажу скважин и по воспроизводству минерально-сырьевой базы и геологическому изучением недр</t>
  </si>
  <si>
    <t xml:space="preserve">Увеличение объясняется дополнительным поступлением средств из федерального бюджета, которые не были распределены по субъектам Российской Федерации Федеральным законом "О федеральном бюджете на 2017 год и на плановый период 2018 и 2019 годов", а также необходимостью  соблюдения условий софинансирования под средства федерального бюджета </t>
  </si>
  <si>
    <t xml:space="preserve">Увеличение объясняется  необходимостью организации транспортного обслуживания населения области, а также  реализацией мероприятий, направленных на развитие международного аэропорта "Калуга" (Грабцево) </t>
  </si>
  <si>
    <t>Увеличение объясняется  поступлением средств из федерального бюджета под софинансирование,  необходимостью  создания, развитие инфраструктуры индустриальных парков региона, реализацией соглашения, заключенного с Министерством образования и науки Российской Федерации  и исполнением судебного решения</t>
  </si>
  <si>
    <t>Увеличение связано с завершением 4 этапа реализации мероприятий по переселению граждан из аварийного жилья в рамках региональной адресной программы по переселению граждан из аварийного жилищного фонда</t>
  </si>
  <si>
    <t>Увеличение связано с выполнением мероприятий по развитию водохозяйственного комплекса, строительством и содержанием газораспределительных сетей, а также необходимостью исполнения в полном объеме мероприятий по подготовке объектов жизнеобеспечения к работе в осенне-зимний период.</t>
  </si>
  <si>
    <t>Увеличение связано с необходимостью разработки схемы и программы развития электроэнергетики Калужской области</t>
  </si>
  <si>
    <t>Увеличение объясняется  необходимостью  реализации Указов Президента Российской Федерации в части повышения оплаты труда работников учреждений образования</t>
  </si>
  <si>
    <t>Увеличение связано с приобретением вакцины, а также модульных ФАПов, необходимостью проведения капитального ремонта учреждений и оснащения медицинским оборудованием</t>
  </si>
  <si>
    <t>Увеличение связано с приобретением автомобилей скорой медицинской помощи и доукомплектованием медицинским оборудованием</t>
  </si>
  <si>
    <t>Увеличение связано с укреплением материально-технической базы санатория  "Звездный"</t>
  </si>
  <si>
    <t>Увеличение связано с приобретением дополнительных расходных материалов для заготовки донорской крови</t>
  </si>
  <si>
    <t>Увеличение бюджетных ассигнований объясняется поступлением средства резервного фонда Правительства Российской Федерации на капитальный ремонт зданий учреждений социального обслуживания, а также в связи с реализацией Указов Президента Российской Федерации в части повышения оплаты труда работников бюджетной сферы.</t>
  </si>
  <si>
    <t>Увеличение средств в связи с перераспределением страховых взносов на ОМС неработающего населения на раздел 1003 в сумме 3 629,58 тыс. рублей в соответствии с бюджетной классификацией , а также в связи с увеличением численности получателей мер социальной поддержки по оплате жилых помещений и коммунальных услуг,  обеспечением равной доступности услуг общественного транспорта на  территории  Калужской  области.</t>
  </si>
  <si>
    <t xml:space="preserve">Увеличение средств федерального бюджета в связи с перераспределением с раздела 1003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 лицам), в соответствии с Федеральным законом от 19 мая 1995 года № 81-ФЗ "О государственных пособиях гражданам, имеющим детей" в соответствии с бюджетной классификацией и поступлением федеральных средств под софинансирование  на ежемесячную денежную выплату, назначаемую  в случае рождения третьего ребенка или последующих детей до достижения ребенком возраста трех лет, а также увеличение средств областного бюджета на предоставление компенсации детям-сиротам на оплату расходов по договорам найма (поднайма) жилых помещений до фактического обеспечения их жилыми помещениями специализированного жилищного фонда  </t>
  </si>
  <si>
    <t>Увеличение расходов объясняется необходимостью разработки и запуска в тестовом режиме детского портала «Клен ТВ»</t>
  </si>
  <si>
    <t>Увеличение расходов в связи с увеличением тиража</t>
  </si>
  <si>
    <t xml:space="preserve">Увеличение расходов объясняется необходимостью развития сайтов районных газет  в целях информированности населения о социально-политическом и социально-экономическом развитии Калужской области </t>
  </si>
  <si>
    <t>Увеличены расходы в целях выполнения мероприятий по сохранению природной среды, в том числе естественных экологических систем, объектов животного и растительного мира</t>
  </si>
  <si>
    <t>Увеличение объясняется  необходимостью  реализации Указа Президента Российской Федерации от 21.07.2016 № 350 «О мерах по реализации государственной научно-технической политики в интересах развития сельского хозяйства»</t>
  </si>
  <si>
    <t>Уменьшение расходов в связи изменениями в региональное законодательство по разделению полномочий по финансовому обеспечению государственных гарантий прав граждан на получение общедоступного и бесплатного дошкольного образования и созданию условий для осуществления присмотра и ухода за детьми между областным бюджетом и местными бюджетами</t>
  </si>
  <si>
    <t>Увеличение бюджетных ассигнований в связи с изменениями в бюджетную классификацию</t>
  </si>
  <si>
    <t>Уменьшение расходов объясняется экономией расходов на обслуживание государственного долга Калужской области, полученной в результате дополнительного предоставления бюджетных кредитов из федерального бюджета и отказом от привлечения банковских кредитов</t>
  </si>
  <si>
    <t>Увеличение бюджетных ассигнований  областного бюджета  в связи с увеличением численности получателей.</t>
  </si>
  <si>
    <t>Увеличение расходов для проведения мероприятий по антитеррористической защищенности объектов спорта, проведения проектных работ для проведения капитального ремонта государственных учреждений, текущего ремонта и приобретения спортивного инвентаря и экипировки для горнолыжного, лыжного спорта и биатлона</t>
  </si>
  <si>
    <t>Увеличение расходов на возмещение затрат физкультурно-спортивным организациям развивающим игровые виды спорта в 2017 году</t>
  </si>
  <si>
    <t>Уменьшение расходов в связи с перераспределением страховых взносов на ОМС неработающего населения на раздел 1003 в сумме 3 629,58 тыс. рублей. Увеличение расходов - в связи с ростом количества получателей лекарственных средств и осуществлением финансового оздоровления лечебно-профилактических учреждений</t>
  </si>
  <si>
    <t>Увеличение объясняется  необходимостью  реализации Указа Президента Российской Федерации от 7 мая 2012 г. № 601 "Об основных направлениях совершенствования системы государственного управления"  для  развития информационно-коммуникационной структуры  электронного Правительства, в том числе для получения госуслуг в электронном виде, а  также   поступлением федеральных средств на строительство здания бизнес-инкубатора на территории технопарка "Обнинск"</t>
  </si>
  <si>
    <t>Увеличение объясняется изменением структуры Администрации Губернатора области</t>
  </si>
  <si>
    <t>Увеличение связано с приобретением медицинского оборудования, том числе высокотехнологичного</t>
  </si>
  <si>
    <t>Увеличение связано с необходимостью укрепления материально-технической базы и ремонтом учреждений образования</t>
  </si>
  <si>
    <t>Увеличение связано с необходимостью укрепления материально-технической базы и ремонтом учреждений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</si>
</sst>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5" x14ac:knownFonts="1"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indexed="24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2"/>
      <name val="Arial Cyr"/>
      <charset val="204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Arial Cyr"/>
      <family val="2"/>
    </font>
    <font>
      <b/>
      <sz val="10"/>
      <name val="Times New Roman"/>
      <family val="2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top" wrapText="1"/>
    </xf>
    <xf numFmtId="1" fontId="5" fillId="0" borderId="0"/>
    <xf numFmtId="164" fontId="12" fillId="0" borderId="14">
      <alignment wrapText="1"/>
    </xf>
    <xf numFmtId="164" fontId="13" fillId="0" borderId="15" applyBorder="0">
      <alignment wrapText="1"/>
    </xf>
    <xf numFmtId="164" fontId="14" fillId="0" borderId="15" applyBorder="0">
      <alignment wrapText="1"/>
    </xf>
    <xf numFmtId="0" fontId="15" fillId="0" borderId="0"/>
    <xf numFmtId="0" fontId="2" fillId="0" borderId="0">
      <alignment vertical="top" wrapText="1"/>
    </xf>
    <xf numFmtId="0" fontId="16" fillId="0" borderId="8">
      <alignment horizontal="center" vertical="center" wrapText="1"/>
    </xf>
    <xf numFmtId="0" fontId="18" fillId="0" borderId="18"/>
    <xf numFmtId="0" fontId="21" fillId="0" borderId="0"/>
    <xf numFmtId="0" fontId="1" fillId="0" borderId="0"/>
  </cellStyleXfs>
  <cellXfs count="55">
    <xf numFmtId="0" fontId="0" fillId="0" borderId="0" xfId="0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wrapText="1"/>
    </xf>
    <xf numFmtId="4" fontId="8" fillId="0" borderId="6" xfId="0" applyNumberFormat="1" applyFont="1" applyFill="1" applyBorder="1" applyAlignment="1">
      <alignment horizontal="right"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horizontal="center" wrapText="1"/>
    </xf>
    <xf numFmtId="4" fontId="9" fillId="0" borderId="9" xfId="0" applyNumberFormat="1" applyFont="1" applyFill="1" applyBorder="1" applyAlignment="1">
      <alignment horizontal="right" wrapText="1"/>
    </xf>
    <xf numFmtId="4" fontId="9" fillId="0" borderId="10" xfId="0" applyNumberFormat="1" applyFont="1" applyFill="1" applyBorder="1" applyAlignment="1">
      <alignment horizontal="right" wrapText="1"/>
    </xf>
    <xf numFmtId="0" fontId="8" fillId="3" borderId="7" xfId="0" applyFont="1" applyFill="1" applyBorder="1" applyAlignment="1">
      <alignment wrapText="1"/>
    </xf>
    <xf numFmtId="0" fontId="8" fillId="0" borderId="8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4" fontId="10" fillId="0" borderId="13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vertical="top" wrapText="1"/>
    </xf>
    <xf numFmtId="0" fontId="17" fillId="0" borderId="17" xfId="7" applyFont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10" fillId="0" borderId="13" xfId="0" applyNumberFormat="1" applyFont="1" applyFill="1" applyBorder="1" applyAlignment="1">
      <alignment wrapText="1"/>
    </xf>
    <xf numFmtId="4" fontId="9" fillId="0" borderId="16" xfId="0" applyNumberFormat="1" applyFont="1" applyFill="1" applyBorder="1" applyAlignment="1">
      <alignment wrapText="1"/>
    </xf>
    <xf numFmtId="165" fontId="8" fillId="0" borderId="6" xfId="0" applyNumberFormat="1" applyFont="1" applyFill="1" applyBorder="1" applyAlignment="1">
      <alignment horizontal="right" wrapText="1"/>
    </xf>
    <xf numFmtId="165" fontId="9" fillId="0" borderId="10" xfId="0" applyNumberFormat="1" applyFont="1" applyFill="1" applyBorder="1" applyAlignment="1">
      <alignment horizontal="right" wrapText="1"/>
    </xf>
    <xf numFmtId="165" fontId="8" fillId="0" borderId="10" xfId="0" applyNumberFormat="1" applyFont="1" applyFill="1" applyBorder="1" applyAlignment="1">
      <alignment horizontal="right" wrapText="1"/>
    </xf>
    <xf numFmtId="165" fontId="10" fillId="0" borderId="13" xfId="0" applyNumberFormat="1" applyFont="1" applyFill="1" applyBorder="1" applyAlignment="1">
      <alignment horizontal="right" wrapText="1"/>
    </xf>
    <xf numFmtId="0" fontId="17" fillId="0" borderId="19" xfId="7" applyNumberFormat="1" applyFont="1" applyBorder="1" applyAlignment="1" applyProtection="1">
      <alignment horizontal="center" vertical="center" wrapText="1"/>
    </xf>
    <xf numFmtId="49" fontId="6" fillId="0" borderId="20" xfId="1" applyNumberFormat="1" applyFont="1" applyFill="1" applyBorder="1" applyAlignment="1" applyProtection="1">
      <alignment horizontal="center" vertical="center" wrapText="1"/>
    </xf>
    <xf numFmtId="0" fontId="17" fillId="0" borderId="21" xfId="8" applyNumberFormat="1" applyFont="1" applyFill="1" applyBorder="1" applyAlignment="1" applyProtection="1">
      <alignment horizontal="center" vertical="center" wrapText="1"/>
    </xf>
    <xf numFmtId="0" fontId="17" fillId="0" borderId="22" xfId="8" applyNumberFormat="1" applyFont="1" applyBorder="1" applyAlignment="1" applyProtection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right" wrapText="1"/>
    </xf>
    <xf numFmtId="4" fontId="9" fillId="0" borderId="25" xfId="0" applyNumberFormat="1" applyFont="1" applyFill="1" applyBorder="1" applyAlignment="1">
      <alignment horizontal="justify" wrapText="1"/>
    </xf>
    <xf numFmtId="4" fontId="8" fillId="0" borderId="25" xfId="0" applyNumberFormat="1" applyFont="1" applyFill="1" applyBorder="1" applyAlignment="1">
      <alignment horizontal="justify" wrapText="1"/>
    </xf>
    <xf numFmtId="165" fontId="20" fillId="0" borderId="26" xfId="0" applyNumberFormat="1" applyFont="1" applyFill="1" applyBorder="1" applyAlignment="1" applyProtection="1">
      <alignment horizontal="justify" wrapText="1"/>
      <protection locked="0"/>
    </xf>
    <xf numFmtId="4" fontId="10" fillId="0" borderId="27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vertical="top" wrapText="1"/>
    </xf>
    <xf numFmtId="49" fontId="9" fillId="0" borderId="8" xfId="0" applyNumberFormat="1" applyFont="1" applyFill="1" applyBorder="1" applyAlignment="1">
      <alignment horizontal="center" wrapText="1"/>
    </xf>
    <xf numFmtId="165" fontId="22" fillId="0" borderId="26" xfId="0" applyNumberFormat="1" applyFont="1" applyFill="1" applyBorder="1" applyAlignment="1" applyProtection="1">
      <alignment horizontal="left" wrapText="1"/>
      <protection locked="0"/>
    </xf>
    <xf numFmtId="4" fontId="23" fillId="0" borderId="25" xfId="0" applyNumberFormat="1" applyFont="1" applyFill="1" applyBorder="1" applyAlignment="1">
      <alignment horizontal="justify" wrapText="1"/>
    </xf>
    <xf numFmtId="4" fontId="23" fillId="0" borderId="25" xfId="0" applyNumberFormat="1" applyFont="1" applyFill="1" applyBorder="1" applyAlignment="1">
      <alignment horizontal="justify" vertical="top" wrapText="1"/>
    </xf>
    <xf numFmtId="4" fontId="23" fillId="0" borderId="29" xfId="0" applyNumberFormat="1" applyFont="1" applyFill="1" applyBorder="1" applyAlignment="1">
      <alignment wrapText="1"/>
    </xf>
    <xf numFmtId="0" fontId="23" fillId="0" borderId="30" xfId="0" applyFont="1" applyBorder="1" applyAlignment="1">
      <alignment wrapText="1"/>
    </xf>
    <xf numFmtId="165" fontId="22" fillId="0" borderId="26" xfId="0" applyNumberFormat="1" applyFont="1" applyFill="1" applyBorder="1" applyAlignment="1" applyProtection="1">
      <alignment horizontal="justify" vertical="center" wrapText="1"/>
      <protection locked="0"/>
    </xf>
    <xf numFmtId="165" fontId="22" fillId="0" borderId="28" xfId="0" applyNumberFormat="1" applyFont="1" applyFill="1" applyBorder="1" applyAlignment="1" applyProtection="1">
      <alignment horizontal="justify" wrapText="1"/>
      <protection locked="0"/>
    </xf>
    <xf numFmtId="0" fontId="3" fillId="2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20" fillId="3" borderId="31" xfId="9" applyFont="1" applyFill="1" applyBorder="1" applyAlignment="1" applyProtection="1">
      <alignment wrapText="1"/>
      <protection locked="0"/>
    </xf>
    <xf numFmtId="0" fontId="22" fillId="0" borderId="31" xfId="9" applyFont="1" applyBorder="1" applyAlignment="1" applyProtection="1">
      <alignment wrapText="1"/>
      <protection locked="0"/>
    </xf>
    <xf numFmtId="0" fontId="24" fillId="0" borderId="31" xfId="10" applyFont="1" applyBorder="1" applyAlignment="1">
      <alignment wrapText="1"/>
    </xf>
  </cellXfs>
  <cellStyles count="11">
    <cellStyle name="xl27" xfId="7"/>
    <cellStyle name="xl42" xfId="8"/>
    <cellStyle name="ЗГ1" xfId="2"/>
    <cellStyle name="ЗГ2" xfId="3"/>
    <cellStyle name="ЗГ3" xfId="4"/>
    <cellStyle name="Обычный" xfId="0" builtinId="0"/>
    <cellStyle name="Обычный 2" xfId="5"/>
    <cellStyle name="Обычный 3" xfId="6"/>
    <cellStyle name="Обычный 4" xfId="9"/>
    <cellStyle name="Обычный 5" xfId="1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F80" sqref="F80"/>
    </sheetView>
  </sheetViews>
  <sheetFormatPr defaultColWidth="9.33203125" defaultRowHeight="12.75" x14ac:dyDescent="0.2"/>
  <cols>
    <col min="1" max="1" width="58.1640625" style="1" customWidth="1"/>
    <col min="2" max="2" width="12.33203125" style="1" customWidth="1"/>
    <col min="3" max="3" width="24.83203125" style="1" customWidth="1"/>
    <col min="4" max="4" width="24.33203125" style="1" customWidth="1"/>
    <col min="5" max="5" width="24" style="1" customWidth="1"/>
    <col min="6" max="6" width="23.5" style="1" customWidth="1"/>
    <col min="7" max="7" width="18" style="1" customWidth="1"/>
    <col min="8" max="8" width="59" style="1" customWidth="1"/>
    <col min="9" max="16384" width="9.33203125" style="1"/>
  </cols>
  <sheetData>
    <row r="1" spans="1:8" ht="42.75" customHeight="1" x14ac:dyDescent="0.2">
      <c r="A1" s="50" t="s">
        <v>156</v>
      </c>
      <c r="B1" s="50"/>
      <c r="C1" s="50"/>
      <c r="D1" s="50"/>
      <c r="E1" s="50"/>
      <c r="F1" s="50"/>
      <c r="G1" s="51"/>
      <c r="H1" s="51"/>
    </row>
    <row r="2" spans="1:8" ht="18.75" customHeight="1" thickBot="1" x14ac:dyDescent="0.25">
      <c r="A2" s="1" t="s">
        <v>0</v>
      </c>
      <c r="H2" s="2" t="s">
        <v>1</v>
      </c>
    </row>
    <row r="3" spans="1:8" ht="106.5" customHeight="1" thickBot="1" x14ac:dyDescent="0.25">
      <c r="A3" s="3" t="s">
        <v>2</v>
      </c>
      <c r="B3" s="4" t="s">
        <v>3</v>
      </c>
      <c r="C3" s="31" t="s">
        <v>157</v>
      </c>
      <c r="D3" s="32" t="s">
        <v>158</v>
      </c>
      <c r="E3" s="32" t="s">
        <v>4</v>
      </c>
      <c r="F3" s="32" t="s">
        <v>5</v>
      </c>
      <c r="G3" s="33" t="s">
        <v>154</v>
      </c>
      <c r="H3" s="34" t="s">
        <v>155</v>
      </c>
    </row>
    <row r="4" spans="1:8" ht="14.25" customHeight="1" thickBot="1" x14ac:dyDescent="0.25">
      <c r="A4" s="5">
        <v>1</v>
      </c>
      <c r="B4" s="6">
        <v>2</v>
      </c>
      <c r="C4" s="22">
        <v>3</v>
      </c>
      <c r="D4" s="7">
        <v>4</v>
      </c>
      <c r="E4" s="7">
        <v>5</v>
      </c>
      <c r="F4" s="7">
        <v>6</v>
      </c>
      <c r="G4" s="7">
        <v>7</v>
      </c>
      <c r="H4" s="35">
        <v>8</v>
      </c>
    </row>
    <row r="5" spans="1:8" ht="15.75" x14ac:dyDescent="0.25">
      <c r="A5" s="8" t="s">
        <v>6</v>
      </c>
      <c r="B5" s="9" t="s">
        <v>7</v>
      </c>
      <c r="C5" s="23">
        <f>SUM(C6:C14)</f>
        <v>2624380494.3900003</v>
      </c>
      <c r="D5" s="10">
        <f>SUM(D6:D14)</f>
        <v>1985183576.4200001</v>
      </c>
      <c r="E5" s="10">
        <f>SUM(E6:E14)</f>
        <v>1908887501.8099999</v>
      </c>
      <c r="F5" s="10">
        <f>SUM(F6:F14)</f>
        <v>1850328597.4400001</v>
      </c>
      <c r="G5" s="27">
        <f>F5/C5*100</f>
        <v>70.50534788668601</v>
      </c>
      <c r="H5" s="36"/>
    </row>
    <row r="6" spans="1:8" ht="55.5" customHeight="1" x14ac:dyDescent="0.25">
      <c r="A6" s="11" t="s">
        <v>8</v>
      </c>
      <c r="B6" s="12" t="s">
        <v>9</v>
      </c>
      <c r="C6" s="26">
        <v>3500000</v>
      </c>
      <c r="D6" s="13">
        <v>4590116.05</v>
      </c>
      <c r="E6" s="14">
        <v>4421058.41</v>
      </c>
      <c r="F6" s="14">
        <v>4338720.88</v>
      </c>
      <c r="G6" s="28">
        <f>F6/C6*100</f>
        <v>123.96345371428572</v>
      </c>
      <c r="H6" s="37" t="s">
        <v>169</v>
      </c>
    </row>
    <row r="7" spans="1:8" ht="66.75" customHeight="1" x14ac:dyDescent="0.25">
      <c r="A7" s="11" t="s">
        <v>10</v>
      </c>
      <c r="B7" s="12" t="s">
        <v>11</v>
      </c>
      <c r="C7" s="26">
        <v>103120500</v>
      </c>
      <c r="D7" s="13">
        <v>109913779.84</v>
      </c>
      <c r="E7" s="14">
        <v>111471978.86</v>
      </c>
      <c r="F7" s="14">
        <v>98628250.159999996</v>
      </c>
      <c r="G7" s="28">
        <f t="shared" ref="G7:G72" si="0">F7/C7*100</f>
        <v>95.643688849452829</v>
      </c>
      <c r="H7" s="37"/>
    </row>
    <row r="8" spans="1:8" ht="68.25" customHeight="1" x14ac:dyDescent="0.25">
      <c r="A8" s="11" t="s">
        <v>12</v>
      </c>
      <c r="B8" s="12" t="s">
        <v>13</v>
      </c>
      <c r="C8" s="26">
        <v>121074500</v>
      </c>
      <c r="D8" s="13">
        <v>126722386.23999999</v>
      </c>
      <c r="E8" s="14">
        <v>136197105.34</v>
      </c>
      <c r="F8" s="14">
        <v>135154828.19999999</v>
      </c>
      <c r="G8" s="28">
        <f t="shared" si="0"/>
        <v>111.62947457970091</v>
      </c>
      <c r="H8" s="37" t="s">
        <v>199</v>
      </c>
    </row>
    <row r="9" spans="1:8" ht="126" x14ac:dyDescent="0.25">
      <c r="A9" s="11" t="s">
        <v>14</v>
      </c>
      <c r="B9" s="12" t="s">
        <v>15</v>
      </c>
      <c r="C9" s="26">
        <v>143114300</v>
      </c>
      <c r="D9" s="13">
        <v>164260500</v>
      </c>
      <c r="E9" s="14">
        <v>164414585.97999999</v>
      </c>
      <c r="F9" s="14">
        <v>163938421.75999999</v>
      </c>
      <c r="G9" s="28">
        <f t="shared" si="0"/>
        <v>114.55069253037607</v>
      </c>
      <c r="H9" s="52" t="s">
        <v>163</v>
      </c>
    </row>
    <row r="10" spans="1:8" ht="52.5" customHeight="1" x14ac:dyDescent="0.25">
      <c r="A10" s="11" t="s">
        <v>16</v>
      </c>
      <c r="B10" s="12" t="s">
        <v>17</v>
      </c>
      <c r="C10" s="26">
        <v>175237900</v>
      </c>
      <c r="D10" s="13">
        <v>175222700.91</v>
      </c>
      <c r="E10" s="14">
        <v>169647667.91</v>
      </c>
      <c r="F10" s="14">
        <v>166627659.90000001</v>
      </c>
      <c r="G10" s="28">
        <f t="shared" si="0"/>
        <v>95.086542294788984</v>
      </c>
      <c r="H10" s="37"/>
    </row>
    <row r="11" spans="1:8" ht="30" customHeight="1" x14ac:dyDescent="0.25">
      <c r="A11" s="11" t="s">
        <v>18</v>
      </c>
      <c r="B11" s="12" t="s">
        <v>19</v>
      </c>
      <c r="C11" s="26">
        <v>54819900</v>
      </c>
      <c r="D11" s="13">
        <v>55807057.5</v>
      </c>
      <c r="E11" s="14">
        <v>57863111.740000002</v>
      </c>
      <c r="F11" s="14">
        <v>57722355.700000003</v>
      </c>
      <c r="G11" s="28">
        <f t="shared" si="0"/>
        <v>105.29452935886421</v>
      </c>
      <c r="H11" s="37"/>
    </row>
    <row r="12" spans="1:8" ht="15.75" x14ac:dyDescent="0.25">
      <c r="A12" s="11" t="s">
        <v>20</v>
      </c>
      <c r="B12" s="12" t="s">
        <v>21</v>
      </c>
      <c r="C12" s="26">
        <v>6105000</v>
      </c>
      <c r="D12" s="13">
        <v>6105000</v>
      </c>
      <c r="E12" s="14">
        <v>6105000</v>
      </c>
      <c r="F12" s="14">
        <v>6105000</v>
      </c>
      <c r="G12" s="28">
        <f t="shared" si="0"/>
        <v>100</v>
      </c>
      <c r="H12" s="37"/>
    </row>
    <row r="13" spans="1:8" ht="110.25" x14ac:dyDescent="0.25">
      <c r="A13" s="11" t="s">
        <v>22</v>
      </c>
      <c r="B13" s="12" t="s">
        <v>23</v>
      </c>
      <c r="C13" s="26">
        <v>40000000</v>
      </c>
      <c r="D13" s="13">
        <v>34479185.240000002</v>
      </c>
      <c r="E13" s="14">
        <v>32020903.100000001</v>
      </c>
      <c r="F13" s="14">
        <v>0</v>
      </c>
      <c r="G13" s="28">
        <f>F13/C13*100</f>
        <v>0</v>
      </c>
      <c r="H13" s="37" t="s">
        <v>168</v>
      </c>
    </row>
    <row r="14" spans="1:8" ht="31.5" x14ac:dyDescent="0.25">
      <c r="A14" s="11" t="s">
        <v>24</v>
      </c>
      <c r="B14" s="12" t="s">
        <v>25</v>
      </c>
      <c r="C14" s="26">
        <v>1977408394.3900001</v>
      </c>
      <c r="D14" s="13">
        <v>1308082850.6400001</v>
      </c>
      <c r="E14" s="14">
        <v>1226746090.47</v>
      </c>
      <c r="F14" s="14">
        <v>1217813360.8399999</v>
      </c>
      <c r="G14" s="28">
        <f t="shared" si="0"/>
        <v>61.586335139215208</v>
      </c>
      <c r="H14" s="37" t="s">
        <v>164</v>
      </c>
    </row>
    <row r="15" spans="1:8" ht="15.75" x14ac:dyDescent="0.25">
      <c r="A15" s="15" t="s">
        <v>26</v>
      </c>
      <c r="B15" s="16" t="s">
        <v>27</v>
      </c>
      <c r="C15" s="24">
        <f>SUM(C16)</f>
        <v>27890700</v>
      </c>
      <c r="D15" s="17">
        <f>SUM(D16)</f>
        <v>27890700</v>
      </c>
      <c r="E15" s="17">
        <f>SUM(E16)</f>
        <v>27890700</v>
      </c>
      <c r="F15" s="17">
        <f>SUM(F16)</f>
        <v>22997037.469999999</v>
      </c>
      <c r="G15" s="29">
        <f t="shared" si="0"/>
        <v>82.454142312670527</v>
      </c>
      <c r="H15" s="38"/>
    </row>
    <row r="16" spans="1:8" ht="31.5" x14ac:dyDescent="0.25">
      <c r="A16" s="11" t="s">
        <v>28</v>
      </c>
      <c r="B16" s="12" t="s">
        <v>29</v>
      </c>
      <c r="C16" s="26">
        <v>27890700</v>
      </c>
      <c r="D16" s="13">
        <v>27890700</v>
      </c>
      <c r="E16" s="14">
        <v>27890700</v>
      </c>
      <c r="F16" s="14">
        <v>22997037.469999999</v>
      </c>
      <c r="G16" s="28">
        <f t="shared" si="0"/>
        <v>82.454142312670527</v>
      </c>
      <c r="H16" s="37" t="s">
        <v>164</v>
      </c>
    </row>
    <row r="17" spans="1:8" ht="31.5" x14ac:dyDescent="0.25">
      <c r="A17" s="15" t="s">
        <v>30</v>
      </c>
      <c r="B17" s="16" t="s">
        <v>31</v>
      </c>
      <c r="C17" s="24">
        <f>SUM(C18:C21)</f>
        <v>310643500</v>
      </c>
      <c r="D17" s="17">
        <f>SUM(D18:D21)</f>
        <v>322731387.85999995</v>
      </c>
      <c r="E17" s="17">
        <f>SUM(E18:E21)</f>
        <v>332951369.98999995</v>
      </c>
      <c r="F17" s="17">
        <f>SUM(F18:F21)</f>
        <v>330133923.68000001</v>
      </c>
      <c r="G17" s="29">
        <f t="shared" si="0"/>
        <v>106.27420940080832</v>
      </c>
      <c r="H17" s="38"/>
    </row>
    <row r="18" spans="1:8" ht="63" x14ac:dyDescent="0.25">
      <c r="A18" s="11" t="s">
        <v>32</v>
      </c>
      <c r="B18" s="12" t="s">
        <v>33</v>
      </c>
      <c r="C18" s="26">
        <v>72481700</v>
      </c>
      <c r="D18" s="13">
        <v>65547400</v>
      </c>
      <c r="E18" s="14">
        <v>65512768.170000002</v>
      </c>
      <c r="F18" s="14">
        <v>65462956.710000001</v>
      </c>
      <c r="G18" s="28">
        <f t="shared" si="0"/>
        <v>90.316530531154754</v>
      </c>
      <c r="H18" s="37" t="s">
        <v>165</v>
      </c>
    </row>
    <row r="19" spans="1:8" ht="47.25" x14ac:dyDescent="0.25">
      <c r="A19" s="11" t="s">
        <v>34</v>
      </c>
      <c r="B19" s="12" t="s">
        <v>35</v>
      </c>
      <c r="C19" s="26">
        <v>8904500</v>
      </c>
      <c r="D19" s="13">
        <v>16898074.16</v>
      </c>
      <c r="E19" s="14">
        <v>17006425.859999999</v>
      </c>
      <c r="F19" s="14">
        <v>16986159.399999999</v>
      </c>
      <c r="G19" s="28">
        <f t="shared" si="0"/>
        <v>190.75927227806164</v>
      </c>
      <c r="H19" s="52" t="s">
        <v>166</v>
      </c>
    </row>
    <row r="20" spans="1:8" ht="47.25" x14ac:dyDescent="0.25">
      <c r="A20" s="11" t="s">
        <v>36</v>
      </c>
      <c r="B20" s="12" t="s">
        <v>37</v>
      </c>
      <c r="C20" s="26">
        <v>170954100</v>
      </c>
      <c r="D20" s="13">
        <v>186440202.24000001</v>
      </c>
      <c r="E20" s="14">
        <v>194951309.5</v>
      </c>
      <c r="F20" s="14">
        <v>192263281.19</v>
      </c>
      <c r="G20" s="28">
        <f t="shared" si="0"/>
        <v>112.46485529741608</v>
      </c>
      <c r="H20" s="37" t="s">
        <v>167</v>
      </c>
    </row>
    <row r="21" spans="1:8" ht="47.25" customHeight="1" x14ac:dyDescent="0.25">
      <c r="A21" s="11" t="s">
        <v>38</v>
      </c>
      <c r="B21" s="12" t="s">
        <v>39</v>
      </c>
      <c r="C21" s="26">
        <v>58303200</v>
      </c>
      <c r="D21" s="13">
        <v>53845711.460000001</v>
      </c>
      <c r="E21" s="14">
        <v>55480866.460000001</v>
      </c>
      <c r="F21" s="14">
        <v>55421526.380000003</v>
      </c>
      <c r="G21" s="28">
        <f t="shared" si="0"/>
        <v>95.057434892081403</v>
      </c>
      <c r="H21" s="37"/>
    </row>
    <row r="22" spans="1:8" ht="15.75" x14ac:dyDescent="0.25">
      <c r="A22" s="15" t="s">
        <v>40</v>
      </c>
      <c r="B22" s="16" t="s">
        <v>41</v>
      </c>
      <c r="C22" s="24">
        <f>SUM(C23:C32)</f>
        <v>8048022614.6200008</v>
      </c>
      <c r="D22" s="17">
        <f>SUM(D23:D32)</f>
        <v>16184363923.1</v>
      </c>
      <c r="E22" s="17">
        <f>SUM(E23:E32)</f>
        <v>18799910607.209999</v>
      </c>
      <c r="F22" s="17">
        <f>SUM(F23:F32)</f>
        <v>18239835877.449997</v>
      </c>
      <c r="G22" s="29">
        <f t="shared" si="0"/>
        <v>226.63748290562199</v>
      </c>
      <c r="H22" s="38"/>
    </row>
    <row r="23" spans="1:8" ht="15.75" x14ac:dyDescent="0.25">
      <c r="A23" s="11" t="s">
        <v>42</v>
      </c>
      <c r="B23" s="12" t="s">
        <v>43</v>
      </c>
      <c r="C23" s="26">
        <v>234889177</v>
      </c>
      <c r="D23" s="13">
        <v>248964411.59</v>
      </c>
      <c r="E23" s="14">
        <v>246647714.34</v>
      </c>
      <c r="F23" s="14">
        <v>243302923.74000001</v>
      </c>
      <c r="G23" s="28">
        <f t="shared" si="0"/>
        <v>103.58200699047109</v>
      </c>
      <c r="H23" s="37"/>
    </row>
    <row r="24" spans="1:8" ht="64.5" customHeight="1" x14ac:dyDescent="0.25">
      <c r="A24" s="11" t="s">
        <v>44</v>
      </c>
      <c r="B24" s="12" t="s">
        <v>45</v>
      </c>
      <c r="C24" s="26">
        <v>0</v>
      </c>
      <c r="D24" s="13">
        <v>3028618.22</v>
      </c>
      <c r="E24" s="14">
        <v>4023874.22</v>
      </c>
      <c r="F24" s="14">
        <v>4023646.22</v>
      </c>
      <c r="G24" s="28">
        <v>0</v>
      </c>
      <c r="H24" s="43" t="s">
        <v>171</v>
      </c>
    </row>
    <row r="25" spans="1:8" ht="120" x14ac:dyDescent="0.25">
      <c r="A25" s="11" t="s">
        <v>46</v>
      </c>
      <c r="B25" s="12" t="s">
        <v>47</v>
      </c>
      <c r="C25" s="26">
        <v>1079337300</v>
      </c>
      <c r="D25" s="13">
        <v>3594437937.5300002</v>
      </c>
      <c r="E25" s="14">
        <v>3960675324.75</v>
      </c>
      <c r="F25" s="14">
        <v>3816135430.0500002</v>
      </c>
      <c r="G25" s="28">
        <f t="shared" si="0"/>
        <v>353.56282322958725</v>
      </c>
      <c r="H25" s="53" t="s">
        <v>172</v>
      </c>
    </row>
    <row r="26" spans="1:8" ht="120" x14ac:dyDescent="0.25">
      <c r="A26" s="11" t="s">
        <v>48</v>
      </c>
      <c r="B26" s="12" t="s">
        <v>49</v>
      </c>
      <c r="C26" s="26">
        <v>9237400</v>
      </c>
      <c r="D26" s="13">
        <v>27988820</v>
      </c>
      <c r="E26" s="14">
        <v>27395343.66</v>
      </c>
      <c r="F26" s="14">
        <v>27045095.77</v>
      </c>
      <c r="G26" s="28">
        <f t="shared" si="0"/>
        <v>292.77822514993397</v>
      </c>
      <c r="H26" s="53" t="s">
        <v>172</v>
      </c>
    </row>
    <row r="27" spans="1:8" ht="15.75" x14ac:dyDescent="0.25">
      <c r="A27" s="11" t="s">
        <v>50</v>
      </c>
      <c r="B27" s="12" t="s">
        <v>51</v>
      </c>
      <c r="C27" s="26">
        <v>291849200</v>
      </c>
      <c r="D27" s="13">
        <v>297509211.95999998</v>
      </c>
      <c r="E27" s="14">
        <v>297570311.95999998</v>
      </c>
      <c r="F27" s="14">
        <v>293093815.68000001</v>
      </c>
      <c r="G27" s="28">
        <f t="shared" si="0"/>
        <v>100.42645848609489</v>
      </c>
      <c r="H27" s="37"/>
    </row>
    <row r="28" spans="1:8" ht="75" x14ac:dyDescent="0.25">
      <c r="A28" s="11" t="s">
        <v>52</v>
      </c>
      <c r="B28" s="12" t="s">
        <v>53</v>
      </c>
      <c r="C28" s="26">
        <v>218970800</v>
      </c>
      <c r="D28" s="13">
        <v>921365296.99000001</v>
      </c>
      <c r="E28" s="14">
        <v>922604801.69000006</v>
      </c>
      <c r="F28" s="14">
        <v>917976100.63</v>
      </c>
      <c r="G28" s="28">
        <f t="shared" si="0"/>
        <v>419.22306564619572</v>
      </c>
      <c r="H28" s="44" t="s">
        <v>173</v>
      </c>
    </row>
    <row r="29" spans="1:8" ht="120" x14ac:dyDescent="0.25">
      <c r="A29" s="11" t="s">
        <v>54</v>
      </c>
      <c r="B29" s="12" t="s">
        <v>55</v>
      </c>
      <c r="C29" s="26">
        <v>3408595860.5500002</v>
      </c>
      <c r="D29" s="13">
        <v>6999561168.8800001</v>
      </c>
      <c r="E29" s="14">
        <v>9199794529.7600002</v>
      </c>
      <c r="F29" s="14">
        <v>8823601524.1399994</v>
      </c>
      <c r="G29" s="28">
        <f t="shared" si="0"/>
        <v>258.86323533574466</v>
      </c>
      <c r="H29" s="53" t="s">
        <v>172</v>
      </c>
    </row>
    <row r="30" spans="1:8" ht="165" x14ac:dyDescent="0.25">
      <c r="A30" s="11" t="s">
        <v>56</v>
      </c>
      <c r="B30" s="12" t="s">
        <v>57</v>
      </c>
      <c r="C30" s="26">
        <v>66541192.719999999</v>
      </c>
      <c r="D30" s="13">
        <v>430594034.26999998</v>
      </c>
      <c r="E30" s="14">
        <v>429061625.69</v>
      </c>
      <c r="F30" s="14">
        <v>426611504.48000002</v>
      </c>
      <c r="G30" s="28">
        <f t="shared" si="0"/>
        <v>641.12392195184566</v>
      </c>
      <c r="H30" s="44" t="s">
        <v>198</v>
      </c>
    </row>
    <row r="31" spans="1:8" s="41" customFormat="1" ht="94.5" x14ac:dyDescent="0.25">
      <c r="A31" s="11" t="s">
        <v>159</v>
      </c>
      <c r="B31" s="42" t="s">
        <v>160</v>
      </c>
      <c r="C31" s="26">
        <v>0</v>
      </c>
      <c r="D31" s="13">
        <v>0</v>
      </c>
      <c r="E31" s="14">
        <v>2996000</v>
      </c>
      <c r="F31" s="14">
        <v>2996000</v>
      </c>
      <c r="G31" s="28">
        <v>0</v>
      </c>
      <c r="H31" s="37" t="s">
        <v>190</v>
      </c>
    </row>
    <row r="32" spans="1:8" ht="109.5" customHeight="1" x14ac:dyDescent="0.25">
      <c r="A32" s="11" t="s">
        <v>58</v>
      </c>
      <c r="B32" s="12" t="s">
        <v>59</v>
      </c>
      <c r="C32" s="26">
        <v>2738601684.3499999</v>
      </c>
      <c r="D32" s="13">
        <v>3660914423.6599998</v>
      </c>
      <c r="E32" s="14">
        <v>3709141081.1399999</v>
      </c>
      <c r="F32" s="14">
        <v>3685049836.7399998</v>
      </c>
      <c r="G32" s="28">
        <f t="shared" si="0"/>
        <v>134.55954028651072</v>
      </c>
      <c r="H32" s="44" t="s">
        <v>174</v>
      </c>
    </row>
    <row r="33" spans="1:8" ht="15.75" x14ac:dyDescent="0.25">
      <c r="A33" s="15" t="s">
        <v>60</v>
      </c>
      <c r="B33" s="16" t="s">
        <v>61</v>
      </c>
      <c r="C33" s="24">
        <f>SUM(C34:C37)</f>
        <v>1884163400</v>
      </c>
      <c r="D33" s="17">
        <f>SUM(D34:D37)</f>
        <v>3765413045.9000001</v>
      </c>
      <c r="E33" s="17">
        <f>SUM(E34:E37)</f>
        <v>3567233477.9300003</v>
      </c>
      <c r="F33" s="17">
        <f>SUM(F34:F37)</f>
        <v>3529648494.1300001</v>
      </c>
      <c r="G33" s="29">
        <f t="shared" si="0"/>
        <v>187.33239877868343</v>
      </c>
      <c r="H33" s="38"/>
    </row>
    <row r="34" spans="1:8" ht="61.5" customHeight="1" x14ac:dyDescent="0.25">
      <c r="A34" s="11" t="s">
        <v>62</v>
      </c>
      <c r="B34" s="12" t="s">
        <v>63</v>
      </c>
      <c r="C34" s="26">
        <v>1637071300</v>
      </c>
      <c r="D34" s="13">
        <v>1988011428.3499999</v>
      </c>
      <c r="E34" s="14">
        <v>1922243908.6600001</v>
      </c>
      <c r="F34" s="14">
        <v>1901560451.75</v>
      </c>
      <c r="G34" s="28">
        <f t="shared" si="0"/>
        <v>116.15623899521053</v>
      </c>
      <c r="H34" s="44" t="s">
        <v>175</v>
      </c>
    </row>
    <row r="35" spans="1:8" ht="105" x14ac:dyDescent="0.25">
      <c r="A35" s="11" t="s">
        <v>64</v>
      </c>
      <c r="B35" s="12" t="s">
        <v>65</v>
      </c>
      <c r="C35" s="26">
        <v>114287100</v>
      </c>
      <c r="D35" s="13">
        <v>1080816414.6099999</v>
      </c>
      <c r="E35" s="14">
        <v>946457777.20000005</v>
      </c>
      <c r="F35" s="14">
        <v>932779569.58000004</v>
      </c>
      <c r="G35" s="28">
        <f t="shared" si="0"/>
        <v>816.17222729424407</v>
      </c>
      <c r="H35" s="43" t="s">
        <v>176</v>
      </c>
    </row>
    <row r="36" spans="1:8" ht="120" x14ac:dyDescent="0.25">
      <c r="A36" s="11" t="s">
        <v>66</v>
      </c>
      <c r="B36" s="12" t="s">
        <v>67</v>
      </c>
      <c r="C36" s="26">
        <v>4200000</v>
      </c>
      <c r="D36" s="13">
        <v>559237200</v>
      </c>
      <c r="E36" s="14">
        <v>559237200</v>
      </c>
      <c r="F36" s="14">
        <v>557120945.29999995</v>
      </c>
      <c r="G36" s="28">
        <f t="shared" si="0"/>
        <v>13264.784411904762</v>
      </c>
      <c r="H36" s="53" t="s">
        <v>172</v>
      </c>
    </row>
    <row r="37" spans="1:8" ht="45" x14ac:dyDescent="0.25">
      <c r="A37" s="11" t="s">
        <v>68</v>
      </c>
      <c r="B37" s="12" t="s">
        <v>69</v>
      </c>
      <c r="C37" s="26">
        <v>128605000</v>
      </c>
      <c r="D37" s="13">
        <v>137348002.94</v>
      </c>
      <c r="E37" s="14">
        <v>139294592.06999999</v>
      </c>
      <c r="F37" s="14">
        <v>138187527.5</v>
      </c>
      <c r="G37" s="28">
        <f t="shared" si="0"/>
        <v>107.45113137125306</v>
      </c>
      <c r="H37" s="44" t="s">
        <v>177</v>
      </c>
    </row>
    <row r="38" spans="1:8" ht="15.75" x14ac:dyDescent="0.25">
      <c r="A38" s="15" t="s">
        <v>70</v>
      </c>
      <c r="B38" s="16" t="s">
        <v>71</v>
      </c>
      <c r="C38" s="24">
        <f>SUM(C39:C41)</f>
        <v>23526300</v>
      </c>
      <c r="D38" s="17">
        <f>SUM(D39:D41)</f>
        <v>32271398.890000001</v>
      </c>
      <c r="E38" s="17">
        <f>SUM(E39:E41)</f>
        <v>28013103.399999999</v>
      </c>
      <c r="F38" s="17">
        <f>SUM(F39:F41)</f>
        <v>25951361.810000002</v>
      </c>
      <c r="G38" s="29">
        <f t="shared" si="0"/>
        <v>110.30787590908899</v>
      </c>
      <c r="H38" s="38"/>
    </row>
    <row r="39" spans="1:8" ht="15.75" x14ac:dyDescent="0.25">
      <c r="A39" s="11" t="s">
        <v>72</v>
      </c>
      <c r="B39" s="12" t="s">
        <v>73</v>
      </c>
      <c r="C39" s="26">
        <v>250000</v>
      </c>
      <c r="D39" s="13">
        <v>250000</v>
      </c>
      <c r="E39" s="14">
        <v>250000</v>
      </c>
      <c r="F39" s="14">
        <v>250000</v>
      </c>
      <c r="G39" s="28">
        <f t="shared" si="0"/>
        <v>100</v>
      </c>
      <c r="H39" s="37"/>
    </row>
    <row r="40" spans="1:8" ht="60" x14ac:dyDescent="0.25">
      <c r="A40" s="11" t="s">
        <v>74</v>
      </c>
      <c r="B40" s="12" t="s">
        <v>75</v>
      </c>
      <c r="C40" s="26">
        <v>10744100</v>
      </c>
      <c r="D40" s="13">
        <v>16957018.780000001</v>
      </c>
      <c r="E40" s="14">
        <v>16235998.289999999</v>
      </c>
      <c r="F40" s="14">
        <v>14382413.970000001</v>
      </c>
      <c r="G40" s="28">
        <f t="shared" si="0"/>
        <v>133.86336659189695</v>
      </c>
      <c r="H40" s="44" t="s">
        <v>189</v>
      </c>
    </row>
    <row r="41" spans="1:8" ht="31.5" x14ac:dyDescent="0.25">
      <c r="A41" s="11" t="s">
        <v>76</v>
      </c>
      <c r="B41" s="12" t="s">
        <v>77</v>
      </c>
      <c r="C41" s="26">
        <v>12532200</v>
      </c>
      <c r="D41" s="13">
        <v>15064380.109999999</v>
      </c>
      <c r="E41" s="14">
        <v>11527105.109999999</v>
      </c>
      <c r="F41" s="14">
        <v>11318947.84</v>
      </c>
      <c r="G41" s="28">
        <f t="shared" si="0"/>
        <v>90.318921179042789</v>
      </c>
      <c r="H41" s="37" t="s">
        <v>164</v>
      </c>
    </row>
    <row r="42" spans="1:8" ht="15.75" x14ac:dyDescent="0.25">
      <c r="A42" s="15" t="s">
        <v>78</v>
      </c>
      <c r="B42" s="16" t="s">
        <v>79</v>
      </c>
      <c r="C42" s="24">
        <f>SUM(C43:C49)</f>
        <v>9770196272.670002</v>
      </c>
      <c r="D42" s="17">
        <f>SUM(D43:D49)</f>
        <v>10725071048.299999</v>
      </c>
      <c r="E42" s="17">
        <f>SUM(E43:E49)</f>
        <v>10439634654.549999</v>
      </c>
      <c r="F42" s="17">
        <f>SUM(F43:F49)</f>
        <v>10406260289.070002</v>
      </c>
      <c r="G42" s="29">
        <f t="shared" si="0"/>
        <v>106.51024809173231</v>
      </c>
      <c r="H42" s="38"/>
    </row>
    <row r="43" spans="1:8" ht="120" x14ac:dyDescent="0.25">
      <c r="A43" s="11" t="s">
        <v>80</v>
      </c>
      <c r="B43" s="12" t="s">
        <v>81</v>
      </c>
      <c r="C43" s="26">
        <v>2568702640</v>
      </c>
      <c r="D43" s="13">
        <v>2347072345.2399998</v>
      </c>
      <c r="E43" s="14">
        <v>2347297440.2399998</v>
      </c>
      <c r="F43" s="14">
        <v>2344210693.7399998</v>
      </c>
      <c r="G43" s="28">
        <f t="shared" si="0"/>
        <v>91.260493030053482</v>
      </c>
      <c r="H43" s="44" t="s">
        <v>191</v>
      </c>
    </row>
    <row r="44" spans="1:8" ht="60" x14ac:dyDescent="0.25">
      <c r="A44" s="11" t="s">
        <v>82</v>
      </c>
      <c r="B44" s="12" t="s">
        <v>83</v>
      </c>
      <c r="C44" s="26">
        <v>5129914302.0900002</v>
      </c>
      <c r="D44" s="13">
        <v>5720036684.2799997</v>
      </c>
      <c r="E44" s="14">
        <v>5453977708</v>
      </c>
      <c r="F44" s="14">
        <v>5444102119.3699999</v>
      </c>
      <c r="G44" s="28">
        <f t="shared" si="0"/>
        <v>106.12462116866152</v>
      </c>
      <c r="H44" s="44" t="s">
        <v>178</v>
      </c>
    </row>
    <row r="45" spans="1:8" s="41" customFormat="1" ht="30" x14ac:dyDescent="0.25">
      <c r="A45" s="11" t="s">
        <v>161</v>
      </c>
      <c r="B45" s="42" t="s">
        <v>162</v>
      </c>
      <c r="C45" s="26">
        <v>0</v>
      </c>
      <c r="D45" s="13">
        <v>83033422.420000002</v>
      </c>
      <c r="E45" s="14">
        <v>84724443.480000004</v>
      </c>
      <c r="F45" s="14">
        <v>84699975.379999995</v>
      </c>
      <c r="G45" s="28">
        <v>0</v>
      </c>
      <c r="H45" s="49" t="s">
        <v>192</v>
      </c>
    </row>
    <row r="46" spans="1:8" ht="15.75" x14ac:dyDescent="0.25">
      <c r="A46" s="11" t="s">
        <v>84</v>
      </c>
      <c r="B46" s="12" t="s">
        <v>85</v>
      </c>
      <c r="C46" s="26">
        <v>1217469056.6300001</v>
      </c>
      <c r="D46" s="13">
        <v>1240486863.6700001</v>
      </c>
      <c r="E46" s="14">
        <v>1249959236.4200001</v>
      </c>
      <c r="F46" s="14">
        <v>1249317392.9400001</v>
      </c>
      <c r="G46" s="28">
        <f t="shared" si="0"/>
        <v>102.61594626463504</v>
      </c>
      <c r="H46" s="37"/>
    </row>
    <row r="47" spans="1:8" ht="45" x14ac:dyDescent="0.25">
      <c r="A47" s="11" t="s">
        <v>86</v>
      </c>
      <c r="B47" s="12" t="s">
        <v>87</v>
      </c>
      <c r="C47" s="26">
        <v>144722603.94999999</v>
      </c>
      <c r="D47" s="13">
        <v>153916477.47</v>
      </c>
      <c r="E47" s="14">
        <v>172457173.37</v>
      </c>
      <c r="F47" s="14">
        <v>172340362.62</v>
      </c>
      <c r="G47" s="28">
        <f t="shared" si="0"/>
        <v>119.08323780543752</v>
      </c>
      <c r="H47" s="54" t="s">
        <v>201</v>
      </c>
    </row>
    <row r="48" spans="1:8" ht="19.5" customHeight="1" x14ac:dyDescent="0.25">
      <c r="A48" s="11" t="s">
        <v>88</v>
      </c>
      <c r="B48" s="12" t="s">
        <v>89</v>
      </c>
      <c r="C48" s="26">
        <v>183454190</v>
      </c>
      <c r="D48" s="13">
        <v>197148710.31999999</v>
      </c>
      <c r="E48" s="14">
        <v>199864148.90000001</v>
      </c>
      <c r="F48" s="14">
        <v>192820008.74000001</v>
      </c>
      <c r="G48" s="28">
        <f t="shared" si="0"/>
        <v>105.10526292149555</v>
      </c>
      <c r="H48" s="39"/>
    </row>
    <row r="49" spans="1:8" ht="120" x14ac:dyDescent="0.25">
      <c r="A49" s="11" t="s">
        <v>90</v>
      </c>
      <c r="B49" s="12" t="s">
        <v>91</v>
      </c>
      <c r="C49" s="26">
        <v>525933480</v>
      </c>
      <c r="D49" s="13">
        <v>983376544.89999998</v>
      </c>
      <c r="E49" s="14">
        <v>931354504.13999999</v>
      </c>
      <c r="F49" s="14">
        <v>918769736.27999997</v>
      </c>
      <c r="G49" s="28">
        <f t="shared" si="0"/>
        <v>174.69314489733569</v>
      </c>
      <c r="H49" s="53" t="s">
        <v>172</v>
      </c>
    </row>
    <row r="50" spans="1:8" ht="15.75" x14ac:dyDescent="0.25">
      <c r="A50" s="15" t="s">
        <v>92</v>
      </c>
      <c r="B50" s="16" t="s">
        <v>93</v>
      </c>
      <c r="C50" s="24">
        <f>SUM(C51:C52)</f>
        <v>484544647.25999999</v>
      </c>
      <c r="D50" s="17">
        <f>SUM(D51:D52)</f>
        <v>581255350.60000002</v>
      </c>
      <c r="E50" s="17">
        <f>SUM(E51:E52)</f>
        <v>590417238.04000008</v>
      </c>
      <c r="F50" s="17">
        <f>SUM(F51:F52)</f>
        <v>587334416.37</v>
      </c>
      <c r="G50" s="29">
        <f t="shared" si="0"/>
        <v>121.2136837526232</v>
      </c>
      <c r="H50" s="38"/>
    </row>
    <row r="51" spans="1:8" ht="45" x14ac:dyDescent="0.25">
      <c r="A51" s="11" t="s">
        <v>94</v>
      </c>
      <c r="B51" s="12" t="s">
        <v>95</v>
      </c>
      <c r="C51" s="26">
        <v>447849947.25999999</v>
      </c>
      <c r="D51" s="13">
        <v>543892891.00999999</v>
      </c>
      <c r="E51" s="14">
        <v>552646202.95000005</v>
      </c>
      <c r="F51" s="14">
        <v>549751036.11000001</v>
      </c>
      <c r="G51" s="28">
        <f t="shared" si="0"/>
        <v>122.75339976557844</v>
      </c>
      <c r="H51" s="54" t="s">
        <v>202</v>
      </c>
    </row>
    <row r="52" spans="1:8" ht="34.5" customHeight="1" x14ac:dyDescent="0.25">
      <c r="A52" s="11" t="s">
        <v>96</v>
      </c>
      <c r="B52" s="12" t="s">
        <v>97</v>
      </c>
      <c r="C52" s="26">
        <v>36694700</v>
      </c>
      <c r="D52" s="13">
        <v>37362459.590000004</v>
      </c>
      <c r="E52" s="14">
        <v>37771035.090000004</v>
      </c>
      <c r="F52" s="14">
        <v>37583380.259999998</v>
      </c>
      <c r="G52" s="28">
        <f t="shared" si="0"/>
        <v>102.42182184348148</v>
      </c>
      <c r="H52" s="37"/>
    </row>
    <row r="53" spans="1:8" ht="15.75" x14ac:dyDescent="0.25">
      <c r="A53" s="15" t="s">
        <v>98</v>
      </c>
      <c r="B53" s="16" t="s">
        <v>99</v>
      </c>
      <c r="C53" s="24">
        <f>SUM(C54:C59)</f>
        <v>6198814390</v>
      </c>
      <c r="D53" s="17">
        <f>SUM(D54:D59)</f>
        <v>4119424873.0099998</v>
      </c>
      <c r="E53" s="17">
        <f>SUM(E54:E59)</f>
        <v>4127873800.21</v>
      </c>
      <c r="F53" s="17">
        <f>SUM(F54:F59)</f>
        <v>4093333012.8000002</v>
      </c>
      <c r="G53" s="29">
        <f t="shared" si="0"/>
        <v>66.034127742289115</v>
      </c>
      <c r="H53" s="38"/>
    </row>
    <row r="54" spans="1:8" ht="30" x14ac:dyDescent="0.25">
      <c r="A54" s="11" t="s">
        <v>100</v>
      </c>
      <c r="B54" s="12" t="s">
        <v>101</v>
      </c>
      <c r="C54" s="26">
        <v>848404501</v>
      </c>
      <c r="D54" s="13">
        <v>953118987.16999996</v>
      </c>
      <c r="E54" s="14">
        <v>953987038.15999997</v>
      </c>
      <c r="F54" s="14">
        <v>951123903.02999997</v>
      </c>
      <c r="G54" s="28">
        <f t="shared" si="0"/>
        <v>112.10736174889763</v>
      </c>
      <c r="H54" s="54" t="s">
        <v>200</v>
      </c>
    </row>
    <row r="55" spans="1:8" ht="60" x14ac:dyDescent="0.25">
      <c r="A55" s="11" t="s">
        <v>102</v>
      </c>
      <c r="B55" s="12" t="s">
        <v>103</v>
      </c>
      <c r="C55" s="26">
        <v>165501105</v>
      </c>
      <c r="D55" s="13">
        <v>218436879.63999999</v>
      </c>
      <c r="E55" s="14">
        <v>233444169.25999999</v>
      </c>
      <c r="F55" s="14">
        <v>231985897.88</v>
      </c>
      <c r="G55" s="28">
        <f t="shared" si="0"/>
        <v>140.17181207339974</v>
      </c>
      <c r="H55" s="54" t="s">
        <v>179</v>
      </c>
    </row>
    <row r="56" spans="1:8" ht="45" x14ac:dyDescent="0.25">
      <c r="A56" s="11" t="s">
        <v>104</v>
      </c>
      <c r="B56" s="12" t="s">
        <v>105</v>
      </c>
      <c r="C56" s="26">
        <v>27500000</v>
      </c>
      <c r="D56" s="13">
        <v>44211096.579999998</v>
      </c>
      <c r="E56" s="14">
        <v>47828816.159999996</v>
      </c>
      <c r="F56" s="14">
        <v>47737344.810000002</v>
      </c>
      <c r="G56" s="28">
        <f t="shared" si="0"/>
        <v>173.59034476363638</v>
      </c>
      <c r="H56" s="54" t="s">
        <v>180</v>
      </c>
    </row>
    <row r="57" spans="1:8" ht="30" x14ac:dyDescent="0.25">
      <c r="A57" s="11" t="s">
        <v>106</v>
      </c>
      <c r="B57" s="12" t="s">
        <v>107</v>
      </c>
      <c r="C57" s="26">
        <v>125230223</v>
      </c>
      <c r="D57" s="13">
        <v>128420840</v>
      </c>
      <c r="E57" s="14">
        <v>134824054.09</v>
      </c>
      <c r="F57" s="14">
        <v>133062509.27</v>
      </c>
      <c r="G57" s="28">
        <f t="shared" si="0"/>
        <v>106.25430992804348</v>
      </c>
      <c r="H57" s="54" t="s">
        <v>181</v>
      </c>
    </row>
    <row r="58" spans="1:8" ht="39" customHeight="1" x14ac:dyDescent="0.25">
      <c r="A58" s="11" t="s">
        <v>108</v>
      </c>
      <c r="B58" s="12" t="s">
        <v>109</v>
      </c>
      <c r="C58" s="26">
        <v>88180000</v>
      </c>
      <c r="D58" s="13">
        <v>99562600</v>
      </c>
      <c r="E58" s="14">
        <v>99562600</v>
      </c>
      <c r="F58" s="14">
        <v>99511279.280000001</v>
      </c>
      <c r="G58" s="28">
        <f t="shared" si="0"/>
        <v>112.85016929008846</v>
      </c>
      <c r="H58" s="54" t="s">
        <v>182</v>
      </c>
    </row>
    <row r="59" spans="1:8" ht="105" x14ac:dyDescent="0.25">
      <c r="A59" s="11" t="s">
        <v>110</v>
      </c>
      <c r="B59" s="12" t="s">
        <v>111</v>
      </c>
      <c r="C59" s="26">
        <v>4943998561</v>
      </c>
      <c r="D59" s="13">
        <v>2675674469.6199999</v>
      </c>
      <c r="E59" s="14">
        <v>2658227122.54</v>
      </c>
      <c r="F59" s="14">
        <v>2629912078.5300002</v>
      </c>
      <c r="G59" s="28">
        <f t="shared" si="0"/>
        <v>53.194030016021273</v>
      </c>
      <c r="H59" s="54" t="s">
        <v>197</v>
      </c>
    </row>
    <row r="60" spans="1:8" ht="15.75" x14ac:dyDescent="0.25">
      <c r="A60" s="15" t="s">
        <v>112</v>
      </c>
      <c r="B60" s="16" t="s">
        <v>113</v>
      </c>
      <c r="C60" s="24">
        <f>SUM(C61:C65)</f>
        <v>7876028223</v>
      </c>
      <c r="D60" s="17">
        <f>SUM(D61:D65)</f>
        <v>12444414193</v>
      </c>
      <c r="E60" s="17">
        <f>SUM(E61:E65)</f>
        <v>12311372511.49</v>
      </c>
      <c r="F60" s="17">
        <f>SUM(F61:F65)</f>
        <v>12080895009.52</v>
      </c>
      <c r="G60" s="29">
        <f t="shared" si="0"/>
        <v>153.38816301141128</v>
      </c>
      <c r="H60" s="38"/>
    </row>
    <row r="61" spans="1:8" ht="45" x14ac:dyDescent="0.25">
      <c r="A61" s="11" t="s">
        <v>114</v>
      </c>
      <c r="B61" s="12" t="s">
        <v>115</v>
      </c>
      <c r="C61" s="26">
        <v>241309200</v>
      </c>
      <c r="D61" s="13">
        <v>319517600</v>
      </c>
      <c r="E61" s="14">
        <v>323333519.31</v>
      </c>
      <c r="F61" s="14">
        <v>322768171.48000002</v>
      </c>
      <c r="G61" s="28">
        <f t="shared" si="0"/>
        <v>133.75709317340574</v>
      </c>
      <c r="H61" s="45" t="s">
        <v>194</v>
      </c>
    </row>
    <row r="62" spans="1:8" ht="105.75" customHeight="1" x14ac:dyDescent="0.25">
      <c r="A62" s="11" t="s">
        <v>116</v>
      </c>
      <c r="B62" s="12" t="s">
        <v>117</v>
      </c>
      <c r="C62" s="26">
        <v>1258047874</v>
      </c>
      <c r="D62" s="13">
        <v>1328241218.95</v>
      </c>
      <c r="E62" s="14">
        <v>1344914355.9000001</v>
      </c>
      <c r="F62" s="14">
        <v>1336737832.6900001</v>
      </c>
      <c r="G62" s="28">
        <f t="shared" si="0"/>
        <v>106.25492561263215</v>
      </c>
      <c r="H62" s="44" t="s">
        <v>183</v>
      </c>
    </row>
    <row r="63" spans="1:8" ht="140.25" customHeight="1" x14ac:dyDescent="0.25">
      <c r="A63" s="11" t="s">
        <v>118</v>
      </c>
      <c r="B63" s="12" t="s">
        <v>119</v>
      </c>
      <c r="C63" s="26">
        <v>5760416973</v>
      </c>
      <c r="D63" s="13">
        <v>9024287488.8899994</v>
      </c>
      <c r="E63" s="14">
        <v>8868870841.0900002</v>
      </c>
      <c r="F63" s="14">
        <v>8666496196.3299999</v>
      </c>
      <c r="G63" s="28">
        <f t="shared" si="0"/>
        <v>150.44911222488338</v>
      </c>
      <c r="H63" s="46" t="s">
        <v>184</v>
      </c>
    </row>
    <row r="64" spans="1:8" ht="306" customHeight="1" x14ac:dyDescent="0.25">
      <c r="A64" s="11" t="s">
        <v>120</v>
      </c>
      <c r="B64" s="12" t="s">
        <v>121</v>
      </c>
      <c r="C64" s="26">
        <v>227804300</v>
      </c>
      <c r="D64" s="13">
        <v>1370235560.6099999</v>
      </c>
      <c r="E64" s="14">
        <v>1363173974.6300001</v>
      </c>
      <c r="F64" s="14">
        <v>1349945587.1700001</v>
      </c>
      <c r="G64" s="28">
        <f t="shared" si="0"/>
        <v>592.5900376639072</v>
      </c>
      <c r="H64" s="47" t="s">
        <v>185</v>
      </c>
    </row>
    <row r="65" spans="1:8" ht="17.25" customHeight="1" x14ac:dyDescent="0.25">
      <c r="A65" s="11" t="s">
        <v>122</v>
      </c>
      <c r="B65" s="12" t="s">
        <v>123</v>
      </c>
      <c r="C65" s="26">
        <v>388449876</v>
      </c>
      <c r="D65" s="13">
        <v>402132324.55000001</v>
      </c>
      <c r="E65" s="14">
        <v>411079820.56</v>
      </c>
      <c r="F65" s="14">
        <v>404947221.85000002</v>
      </c>
      <c r="G65" s="28">
        <f t="shared" si="0"/>
        <v>104.24696900920108</v>
      </c>
      <c r="H65" s="37"/>
    </row>
    <row r="66" spans="1:8" ht="15.75" x14ac:dyDescent="0.25">
      <c r="A66" s="15" t="s">
        <v>124</v>
      </c>
      <c r="B66" s="16" t="s">
        <v>125</v>
      </c>
      <c r="C66" s="24">
        <f>SUM(C67:C70)</f>
        <v>901475113</v>
      </c>
      <c r="D66" s="17">
        <f>SUM(D67:D70)</f>
        <v>1294916763.2900002</v>
      </c>
      <c r="E66" s="17">
        <f>SUM(E67:E70)</f>
        <v>1365663837.6500001</v>
      </c>
      <c r="F66" s="17">
        <f>SUM(F67:F70)</f>
        <v>1168833868.75</v>
      </c>
      <c r="G66" s="29">
        <f t="shared" si="0"/>
        <v>129.65791865959145</v>
      </c>
      <c r="H66" s="38"/>
    </row>
    <row r="67" spans="1:8" ht="105" x14ac:dyDescent="0.25">
      <c r="A67" s="11" t="s">
        <v>126</v>
      </c>
      <c r="B67" s="12" t="s">
        <v>127</v>
      </c>
      <c r="C67" s="26">
        <v>386280243</v>
      </c>
      <c r="D67" s="13">
        <v>415629690.19999999</v>
      </c>
      <c r="E67" s="14">
        <v>422002552.08999997</v>
      </c>
      <c r="F67" s="14">
        <v>422002552.07999998</v>
      </c>
      <c r="G67" s="28">
        <f t="shared" si="0"/>
        <v>109.24777016876837</v>
      </c>
      <c r="H67" s="44" t="s">
        <v>195</v>
      </c>
    </row>
    <row r="68" spans="1:8" ht="120" x14ac:dyDescent="0.25">
      <c r="A68" s="11" t="s">
        <v>128</v>
      </c>
      <c r="B68" s="12" t="s">
        <v>129</v>
      </c>
      <c r="C68" s="26">
        <v>361722713</v>
      </c>
      <c r="D68" s="13">
        <v>686882483.71000004</v>
      </c>
      <c r="E68" s="14">
        <v>752374687.38999999</v>
      </c>
      <c r="F68" s="14">
        <v>578769968.39999998</v>
      </c>
      <c r="G68" s="28">
        <f t="shared" si="0"/>
        <v>160.00376741617549</v>
      </c>
      <c r="H68" s="53" t="s">
        <v>172</v>
      </c>
    </row>
    <row r="69" spans="1:8" ht="45" x14ac:dyDescent="0.25">
      <c r="A69" s="11" t="s">
        <v>130</v>
      </c>
      <c r="B69" s="12" t="s">
        <v>131</v>
      </c>
      <c r="C69" s="26">
        <v>127493357</v>
      </c>
      <c r="D69" s="13">
        <v>166373848.68000001</v>
      </c>
      <c r="E69" s="14">
        <v>165075093.75</v>
      </c>
      <c r="F69" s="14">
        <v>141891531.93000001</v>
      </c>
      <c r="G69" s="28">
        <f t="shared" si="0"/>
        <v>111.2932746213593</v>
      </c>
      <c r="H69" s="44" t="s">
        <v>196</v>
      </c>
    </row>
    <row r="70" spans="1:8" ht="35.25" customHeight="1" x14ac:dyDescent="0.25">
      <c r="A70" s="11" t="s">
        <v>132</v>
      </c>
      <c r="B70" s="12" t="s">
        <v>133</v>
      </c>
      <c r="C70" s="26">
        <v>25978800</v>
      </c>
      <c r="D70" s="13">
        <v>26030740.699999999</v>
      </c>
      <c r="E70" s="14">
        <v>26211504.420000002</v>
      </c>
      <c r="F70" s="14">
        <v>26169816.34</v>
      </c>
      <c r="G70" s="28">
        <f t="shared" si="0"/>
        <v>100.7352777649468</v>
      </c>
      <c r="H70" s="37"/>
    </row>
    <row r="71" spans="1:8" ht="18.75" customHeight="1" x14ac:dyDescent="0.25">
      <c r="A71" s="15" t="s">
        <v>134</v>
      </c>
      <c r="B71" s="16" t="s">
        <v>135</v>
      </c>
      <c r="C71" s="24">
        <f>SUM(C72:C74)</f>
        <v>201826100</v>
      </c>
      <c r="D71" s="17">
        <f>SUM(D72:D74)</f>
        <v>286727952.26999998</v>
      </c>
      <c r="E71" s="17">
        <f>SUM(E72:E74)</f>
        <v>285492908.65999997</v>
      </c>
      <c r="F71" s="17">
        <f>SUM(F72:F74)</f>
        <v>277702884.73000002</v>
      </c>
      <c r="G71" s="29">
        <f t="shared" si="0"/>
        <v>137.59513003025873</v>
      </c>
      <c r="H71" s="38"/>
    </row>
    <row r="72" spans="1:8" ht="45" x14ac:dyDescent="0.25">
      <c r="A72" s="11" t="s">
        <v>136</v>
      </c>
      <c r="B72" s="12" t="s">
        <v>137</v>
      </c>
      <c r="C72" s="26">
        <v>155917400</v>
      </c>
      <c r="D72" s="13">
        <v>208485700</v>
      </c>
      <c r="E72" s="14">
        <v>208484100</v>
      </c>
      <c r="F72" s="14">
        <v>208484100</v>
      </c>
      <c r="G72" s="28">
        <f t="shared" si="0"/>
        <v>133.71445393522467</v>
      </c>
      <c r="H72" s="48" t="s">
        <v>186</v>
      </c>
    </row>
    <row r="73" spans="1:8" ht="18.75" customHeight="1" x14ac:dyDescent="0.25">
      <c r="A73" s="11" t="s">
        <v>138</v>
      </c>
      <c r="B73" s="12" t="s">
        <v>139</v>
      </c>
      <c r="C73" s="26">
        <v>42108700</v>
      </c>
      <c r="D73" s="13">
        <v>60242252.270000003</v>
      </c>
      <c r="E73" s="14">
        <v>60233161.649999999</v>
      </c>
      <c r="F73" s="14">
        <v>53074074.729999997</v>
      </c>
      <c r="G73" s="28">
        <f t="shared" ref="G73:G81" si="1">F73/C73*100</f>
        <v>126.04063941655761</v>
      </c>
      <c r="H73" s="44" t="s">
        <v>187</v>
      </c>
    </row>
    <row r="74" spans="1:8" ht="75" x14ac:dyDescent="0.25">
      <c r="A74" s="11" t="s">
        <v>140</v>
      </c>
      <c r="B74" s="12" t="s">
        <v>141</v>
      </c>
      <c r="C74" s="26">
        <v>3800000</v>
      </c>
      <c r="D74" s="13">
        <v>18000000</v>
      </c>
      <c r="E74" s="14">
        <v>16775647.01</v>
      </c>
      <c r="F74" s="14">
        <v>16144710</v>
      </c>
      <c r="G74" s="28">
        <f t="shared" si="1"/>
        <v>424.86078947368418</v>
      </c>
      <c r="H74" s="48" t="s">
        <v>188</v>
      </c>
    </row>
    <row r="75" spans="1:8" ht="31.5" x14ac:dyDescent="0.25">
      <c r="A75" s="15" t="s">
        <v>142</v>
      </c>
      <c r="B75" s="16" t="s">
        <v>143</v>
      </c>
      <c r="C75" s="24">
        <f>SUM(C76)</f>
        <v>479594294.06</v>
      </c>
      <c r="D75" s="17">
        <f>SUM(D76)</f>
        <v>50615062.509999998</v>
      </c>
      <c r="E75" s="17">
        <f>SUM(E76)</f>
        <v>50615062.509999998</v>
      </c>
      <c r="F75" s="17">
        <f>SUM(F76)</f>
        <v>49302733.75</v>
      </c>
      <c r="G75" s="29">
        <f t="shared" si="1"/>
        <v>10.280091811065613</v>
      </c>
      <c r="H75" s="38"/>
    </row>
    <row r="76" spans="1:8" ht="94.5" x14ac:dyDescent="0.25">
      <c r="A76" s="11" t="s">
        <v>144</v>
      </c>
      <c r="B76" s="12" t="s">
        <v>145</v>
      </c>
      <c r="C76" s="26">
        <v>479594294.06</v>
      </c>
      <c r="D76" s="13">
        <v>50615062.509999998</v>
      </c>
      <c r="E76" s="14">
        <v>50615062.509999998</v>
      </c>
      <c r="F76" s="14">
        <v>49302733.75</v>
      </c>
      <c r="G76" s="28">
        <f t="shared" si="1"/>
        <v>10.280091811065613</v>
      </c>
      <c r="H76" s="37" t="s">
        <v>193</v>
      </c>
    </row>
    <row r="77" spans="1:8" ht="47.25" x14ac:dyDescent="0.25">
      <c r="A77" s="15" t="s">
        <v>146</v>
      </c>
      <c r="B77" s="16" t="s">
        <v>147</v>
      </c>
      <c r="C77" s="24">
        <f>SUM(C78:C80)</f>
        <v>2010906951</v>
      </c>
      <c r="D77" s="17">
        <f>SUM(D78:D80)</f>
        <v>2763399222.3599997</v>
      </c>
      <c r="E77" s="17">
        <f>SUM(E78:E80)</f>
        <v>2880353377.27</v>
      </c>
      <c r="F77" s="17">
        <f>SUM(F78:F80)</f>
        <v>2860779966.4899998</v>
      </c>
      <c r="G77" s="29">
        <f t="shared" si="1"/>
        <v>142.26316961445522</v>
      </c>
      <c r="H77" s="38"/>
    </row>
    <row r="78" spans="1:8" ht="47.25" x14ac:dyDescent="0.25">
      <c r="A78" s="11" t="s">
        <v>148</v>
      </c>
      <c r="B78" s="12" t="s">
        <v>149</v>
      </c>
      <c r="C78" s="26">
        <v>367724311</v>
      </c>
      <c r="D78" s="13">
        <v>367724311</v>
      </c>
      <c r="E78" s="14">
        <v>367724311</v>
      </c>
      <c r="F78" s="14">
        <v>367724311</v>
      </c>
      <c r="G78" s="28">
        <f t="shared" si="1"/>
        <v>100</v>
      </c>
      <c r="H78" s="37"/>
    </row>
    <row r="79" spans="1:8" ht="31.5" x14ac:dyDescent="0.25">
      <c r="A79" s="11" t="s">
        <v>153</v>
      </c>
      <c r="B79" s="12">
        <v>1402</v>
      </c>
      <c r="C79" s="26">
        <v>537460000</v>
      </c>
      <c r="D79" s="13">
        <v>392724788</v>
      </c>
      <c r="E79" s="14">
        <v>462961488</v>
      </c>
      <c r="F79" s="14">
        <v>462961488</v>
      </c>
      <c r="G79" s="28">
        <f t="shared" si="1"/>
        <v>86.138780188293083</v>
      </c>
      <c r="H79" s="37" t="s">
        <v>164</v>
      </c>
    </row>
    <row r="80" spans="1:8" ht="113.25" customHeight="1" x14ac:dyDescent="0.25">
      <c r="A80" s="11" t="s">
        <v>150</v>
      </c>
      <c r="B80" s="12" t="s">
        <v>151</v>
      </c>
      <c r="C80" s="26">
        <v>1105722640</v>
      </c>
      <c r="D80" s="13">
        <v>2002950123.3599999</v>
      </c>
      <c r="E80" s="14">
        <v>2049667578.27</v>
      </c>
      <c r="F80" s="14">
        <v>2030094167.49</v>
      </c>
      <c r="G80" s="28">
        <f t="shared" si="1"/>
        <v>183.59886051442339</v>
      </c>
      <c r="H80" s="37" t="s">
        <v>170</v>
      </c>
    </row>
    <row r="81" spans="1:8" s="21" customFormat="1" ht="28.5" customHeight="1" thickBot="1" x14ac:dyDescent="0.3">
      <c r="A81" s="18" t="s">
        <v>152</v>
      </c>
      <c r="B81" s="19" t="s">
        <v>0</v>
      </c>
      <c r="C81" s="25">
        <f>C5+C15+C17+C22+C33+C38+C42+C50+C53+C60+C66+C71+C75+C77</f>
        <v>40842013000</v>
      </c>
      <c r="D81" s="20">
        <f>D5+D15+D17+D22+D33+D38+D42+D50+D53+D60+D66+D71+D75+D77</f>
        <v>54583678497.510002</v>
      </c>
      <c r="E81" s="20">
        <f>E5+E15+E17+E22+E33+E38+E42+E50+E53+E60+E66+E71+E75+E77</f>
        <v>56716310150.720001</v>
      </c>
      <c r="F81" s="20">
        <f>F5+F15+F17+F22+F33+F38+F42+F50+F53+F60+F66+F71+F75+F77</f>
        <v>55523337473.460007</v>
      </c>
      <c r="G81" s="30">
        <f t="shared" si="1"/>
        <v>135.94662308505707</v>
      </c>
      <c r="H81" s="40"/>
    </row>
  </sheetData>
  <autoFilter ref="A4:H81"/>
  <mergeCells count="1">
    <mergeCell ref="A1:H1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65" fitToHeight="0" orientation="landscape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год</vt:lpstr>
      <vt:lpstr>'отчет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Lobach IA.</cp:lastModifiedBy>
  <cp:lastPrinted>2018-06-05T05:24:41Z</cp:lastPrinted>
  <dcterms:created xsi:type="dcterms:W3CDTF">2017-05-24T07:01:00Z</dcterms:created>
  <dcterms:modified xsi:type="dcterms:W3CDTF">2018-06-05T05:24:48Z</dcterms:modified>
</cp:coreProperties>
</file>