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D20" i="1" l="1"/>
  <c r="E20" i="1"/>
  <c r="F20" i="1"/>
  <c r="G20" i="1"/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F83" i="1"/>
  <c r="F81" i="1"/>
  <c r="F77" i="1"/>
  <c r="F72" i="1"/>
  <c r="F66" i="1"/>
  <c r="F58" i="1"/>
  <c r="F55" i="1"/>
  <c r="F46" i="1"/>
  <c r="F42" i="1"/>
  <c r="F36" i="1"/>
  <c r="F25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8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17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<sst xmlns="http://schemas.openxmlformats.org/spreadsheetml/2006/main" count="256" uniqueCount="110">
  <si>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</si>
  <si>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</si>
  <si>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</si>
  <si>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</si>
  <si>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</si>
  <si>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</si>
  <si>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</si>
  <si>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</si>
  <si>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</si>
  <si>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</si>
  <si>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</si>
  <si>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</si>
  <si>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</si>
  <si>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</si>
  <si>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</si>
  <si>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</si>
  <si>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</si>
  <si>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</si>
  <si>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</si>
  <si>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</si>
  <si>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</si>
  <si>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</si>
  <si>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</si>
  <si>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</si>
  <si>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</si>
  <si>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</si>
  <si>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</si>
  <si>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</si>
  <si>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</si>
  <si>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</si>
  <si>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</si>
  <si>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</si>
  <si>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</si>
  <si>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</si>
  <si>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</si>
  <si>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</si>
  <si>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</si>
  <si>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</si>
  <si>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</si>
  <si>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</si>
  <si>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</si>
  <si>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</si>
  <si>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</si>
  <si>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</si>
  <si>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</si>
  <si>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</si>
  <si>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</si>
  <si>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</si>
  <si>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</si>
  <si>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</si>
  <si>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</si>
  <si>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</si>
  <si>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</si>
  <si>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</si>
  <si>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</si>
  <si>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</si>
  <si>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</si>
  <si>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</si>
  <si>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</si>
  <si>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</si>
  <si>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</si>
  <si>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</si>
  <si>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</si>
  <si>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</si>
  <si>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</si>
  <si>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</si>
  <si>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</si>
  <si>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</si>
  <si>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</si>
  <si>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</si>
  <si>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</si>
  <si>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</si>
  <si>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</si>
  <si>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</si>
  <si>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</si>
  <si>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</si>
  <si>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</si>
  <si>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</si>
  <si>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</si>
  <si>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</si>
  <si>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</si>
  <si>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</si>
  <si>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</si>
  <si>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</si>
  <si>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</si>
  <si>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</si>
  <si>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</si>
  <si>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</si>
  <si>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</si>
  <si>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</si>
  <si>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</si>
  <si>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</si>
  <si>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</si>
  <si>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</si>
  <si>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</si>
  <si>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</si>
  <si>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</si>
  <si>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</si>
  <si>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</si>
  <si>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</si>
  <si>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</si>
  <si>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</si>
  <si>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</si>
  <si>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2019 год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</si>
  <si>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</si>
  <si>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
 № 419-ОЗ</t>
  </si>
  <si>
    <t>% исполнения к плану в соответствии с Законом Калужской области от 06.12.2018 № 419-ОЗ</t>
  </si>
  <si>
    <t>Сведения об исполнении расходов областного бюджета по разделам и подразделам классификации расходов бюджетов за 9 месяцев 2019 года в сравнении с запланированными значениями на 2019 год и соответствующим периодом 2018 года</t>
  </si>
  <si>
    <t>Исполнено за 9 месяцев 2018 года</t>
  </si>
  <si>
    <t>Исполнено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</si>
</sst>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activeCell="G12" sqref="G12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108</v>
      </c>
      <c r="E3" s="50" t="s">
        <v>103</v>
      </c>
      <c r="F3" s="51"/>
      <c r="G3" s="51"/>
      <c r="H3" s="51"/>
      <c r="I3" s="52"/>
      <c r="J3" s="47" t="s">
        <v>104</v>
      </c>
    </row>
    <row r="4" spans="1:10" ht="111" customHeight="1" x14ac:dyDescent="0.2">
      <c r="A4" s="46"/>
      <c r="B4" s="46"/>
      <c r="C4" s="46"/>
      <c r="D4" s="49"/>
      <c r="E4" s="28" t="s">
        <v>105</v>
      </c>
      <c r="F4" s="30" t="s">
        <v>94</v>
      </c>
      <c r="G4" s="28" t="s">
        <v>109</v>
      </c>
      <c r="H4" s="29" t="s">
        <v>106</v>
      </c>
      <c r="I4" s="30" t="s">
        <v>95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39729105.600000001</v>
      </c>
      <c r="E5" s="32">
        <f>SUM(E6,E17,E20,E25,E36,E42,E46,E55,E58,E66,E72,E77,E81,E83)</f>
        <v>61713480.499999993</v>
      </c>
      <c r="F5" s="32">
        <f>SUM(F6,F17,F20,F25,F36,F42,F46,F55,F58,F66,F72,F77,F81,F83)</f>
        <v>68195185.199999988</v>
      </c>
      <c r="G5" s="32">
        <f>SUM(G6,G17,G20,G25,G36,G42,G46,G55,G58,G66,G72,G77,G81,G83)</f>
        <v>40579567.200000003</v>
      </c>
      <c r="H5" s="32">
        <f>G5/E5*100</f>
        <v>65.754786265862947</v>
      </c>
      <c r="I5" s="32">
        <f>G5/F5*100</f>
        <v>59.505032622156449</v>
      </c>
      <c r="J5" s="33">
        <f>G5/D5*100</f>
        <v>102.14065126097378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950306</v>
      </c>
      <c r="E6" s="34">
        <f>SUM(E7:E16)</f>
        <v>6809202.0999999996</v>
      </c>
      <c r="F6" s="34">
        <f>SUM(F7:F16)</f>
        <v>2562392.5</v>
      </c>
      <c r="G6" s="34">
        <f>SUM(G7:G16)</f>
        <v>1032368.1000000001</v>
      </c>
      <c r="H6" s="35">
        <f>G6/E6*100</f>
        <v>15.161366704037176</v>
      </c>
      <c r="I6" s="35">
        <f>G6/F6*100</f>
        <v>40.289225791911278</v>
      </c>
      <c r="J6" s="35">
        <f>G6/D6*100</f>
        <v>108.63533430284562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3974.4</v>
      </c>
      <c r="E7" s="37">
        <v>4981</v>
      </c>
      <c r="F7" s="37">
        <v>5987.7</v>
      </c>
      <c r="G7" s="36">
        <v>4228.8</v>
      </c>
      <c r="H7" s="38">
        <f>G7/E7*100</f>
        <v>84.898614735996787</v>
      </c>
      <c r="I7" s="38">
        <f>G7/F7*100</f>
        <v>70.624780800641318</v>
      </c>
      <c r="J7" s="38">
        <f>G7/D7*100</f>
        <v>106.40096618357488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83098.600000000006</v>
      </c>
      <c r="E8" s="37">
        <v>121446</v>
      </c>
      <c r="F8" s="37">
        <v>128870.6</v>
      </c>
      <c r="G8" s="36">
        <v>85233.3</v>
      </c>
      <c r="H8" s="38">
        <f t="shared" ref="H8:H76" si="0">G8/E8*100</f>
        <v>70.182056222518653</v>
      </c>
      <c r="I8" s="38">
        <f t="shared" ref="I8:I76" si="1">G8/F8*100</f>
        <v>66.138669331872435</v>
      </c>
      <c r="J8" s="38">
        <f t="shared" ref="J8:J76" si="2">G8/D8*100</f>
        <v>102.5688760099448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134686.70000000001</v>
      </c>
      <c r="E9" s="37">
        <v>170297.2</v>
      </c>
      <c r="F9" s="37">
        <v>182198.2</v>
      </c>
      <c r="G9" s="36">
        <v>143760</v>
      </c>
      <c r="H9" s="38">
        <f t="shared" si="0"/>
        <v>84.417124885200693</v>
      </c>
      <c r="I9" s="38">
        <f t="shared" si="1"/>
        <v>78.903084662746394</v>
      </c>
      <c r="J9" s="38">
        <f t="shared" si="2"/>
        <v>106.73659685774466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119858.7</v>
      </c>
      <c r="E10" s="37">
        <v>182204.2</v>
      </c>
      <c r="F10" s="37">
        <v>184261.9</v>
      </c>
      <c r="G10" s="36">
        <v>131204.4</v>
      </c>
      <c r="H10" s="38">
        <f t="shared" si="0"/>
        <v>72.009536552944425</v>
      </c>
      <c r="I10" s="38">
        <f t="shared" si="1"/>
        <v>71.205387548918139</v>
      </c>
      <c r="J10" s="38">
        <f t="shared" si="2"/>
        <v>109.46589609264909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151382.1</v>
      </c>
      <c r="E11" s="37">
        <v>217544.8</v>
      </c>
      <c r="F11" s="37">
        <v>211511.7</v>
      </c>
      <c r="G11" s="36">
        <v>151194.4</v>
      </c>
      <c r="H11" s="38">
        <f t="shared" si="0"/>
        <v>69.500351192030337</v>
      </c>
      <c r="I11" s="38">
        <f t="shared" si="1"/>
        <v>71.482759582566828</v>
      </c>
      <c r="J11" s="38">
        <f t="shared" si="2"/>
        <v>99.876009118647445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60708</v>
      </c>
      <c r="E12" s="37">
        <v>71395.600000000006</v>
      </c>
      <c r="F12" s="37">
        <v>72194.600000000006</v>
      </c>
      <c r="G12" s="36">
        <v>54283.4</v>
      </c>
      <c r="H12" s="38">
        <f t="shared" si="0"/>
        <v>76.031856304870331</v>
      </c>
      <c r="I12" s="38">
        <f t="shared" si="1"/>
        <v>75.190388200779552</v>
      </c>
      <c r="J12" s="38">
        <f t="shared" si="2"/>
        <v>89.417210252355545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5189.3999999999996</v>
      </c>
      <c r="E13" s="37">
        <v>5200</v>
      </c>
      <c r="F13" s="37">
        <v>5200</v>
      </c>
      <c r="G13" s="36">
        <v>5122</v>
      </c>
      <c r="H13" s="38">
        <f t="shared" si="0"/>
        <v>98.5</v>
      </c>
      <c r="I13" s="38">
        <f t="shared" si="1"/>
        <v>98.5</v>
      </c>
      <c r="J13" s="38"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34499.699999999997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96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391408.1</v>
      </c>
      <c r="E16" s="37">
        <v>5996133.2999999998</v>
      </c>
      <c r="F16" s="37">
        <v>1737668.1</v>
      </c>
      <c r="G16" s="36">
        <v>457341.8</v>
      </c>
      <c r="H16" s="38">
        <f t="shared" si="0"/>
        <v>7.6272787331128882</v>
      </c>
      <c r="I16" s="38">
        <f t="shared" si="1"/>
        <v>26.319283872449518</v>
      </c>
      <c r="J16" s="38">
        <f t="shared" si="2"/>
        <v>116.84525690704919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20396.900000000001</v>
      </c>
      <c r="E17" s="34">
        <f t="shared" ref="E17:G17" si="3">SUM(E18:E18)</f>
        <v>31203.3</v>
      </c>
      <c r="F17" s="34">
        <f t="shared" si="3"/>
        <v>31203.3</v>
      </c>
      <c r="G17" s="34">
        <f t="shared" si="3"/>
        <v>21704</v>
      </c>
      <c r="H17" s="35">
        <f t="shared" si="0"/>
        <v>69.556745600625575</v>
      </c>
      <c r="I17" s="35">
        <f t="shared" si="1"/>
        <v>69.556745600625575</v>
      </c>
      <c r="J17" s="35">
        <f t="shared" si="2"/>
        <v>106.40832675553638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20396.900000000001</v>
      </c>
      <c r="E18" s="37">
        <v>31203.3</v>
      </c>
      <c r="F18" s="37">
        <v>31203.3</v>
      </c>
      <c r="G18" s="36">
        <v>21704</v>
      </c>
      <c r="H18" s="38">
        <f t="shared" si="0"/>
        <v>69.556745600625575</v>
      </c>
      <c r="I18" s="38">
        <f t="shared" si="1"/>
        <v>69.556745600625575</v>
      </c>
      <c r="J18" s="38">
        <f t="shared" si="2"/>
        <v>106.40832675553638</v>
      </c>
    </row>
    <row r="19" spans="1:10" ht="16.5" customHeight="1" x14ac:dyDescent="0.2">
      <c r="A19" s="11" t="s">
        <v>6</v>
      </c>
      <c r="B19" s="11" t="s">
        <v>10</v>
      </c>
      <c r="C19" s="8" t="s">
        <v>97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256351.1</v>
      </c>
      <c r="E20" s="34">
        <f t="shared" ref="E20:G20" si="4">SUM(E21:E24)</f>
        <v>373885.8</v>
      </c>
      <c r="F20" s="34">
        <f t="shared" si="4"/>
        <v>386569.1</v>
      </c>
      <c r="G20" s="34">
        <f t="shared" si="4"/>
        <v>257031.69999999998</v>
      </c>
      <c r="H20" s="35">
        <f t="shared" si="0"/>
        <v>68.746044915319061</v>
      </c>
      <c r="I20" s="35">
        <f t="shared" si="1"/>
        <v>66.490492902821245</v>
      </c>
      <c r="J20" s="35">
        <f t="shared" si="2"/>
        <v>100.26549525240966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63837.1</v>
      </c>
      <c r="E21" s="37">
        <v>81109.399999999994</v>
      </c>
      <c r="F21" s="37">
        <v>89028.9</v>
      </c>
      <c r="G21" s="39">
        <v>68024.5</v>
      </c>
      <c r="H21" s="38">
        <f t="shared" si="0"/>
        <v>83.867591179320783</v>
      </c>
      <c r="I21" s="38">
        <f t="shared" si="1"/>
        <v>76.407211590842977</v>
      </c>
      <c r="J21" s="38">
        <f t="shared" si="2"/>
        <v>106.55950849897631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16736</v>
      </c>
      <c r="E22" s="37">
        <v>28303.1</v>
      </c>
      <c r="F22" s="37">
        <v>23401.5</v>
      </c>
      <c r="G22" s="39">
        <v>12679.4</v>
      </c>
      <c r="H22" s="38">
        <f t="shared" si="0"/>
        <v>44.798626298885992</v>
      </c>
      <c r="I22" s="38">
        <f t="shared" si="1"/>
        <v>54.181996880541853</v>
      </c>
      <c r="J22" s="38">
        <f t="shared" si="2"/>
        <v>75.761233269598478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132436.5</v>
      </c>
      <c r="E23" s="37">
        <v>201310.8</v>
      </c>
      <c r="F23" s="37">
        <v>205376.9</v>
      </c>
      <c r="G23" s="39">
        <v>135139.4</v>
      </c>
      <c r="H23" s="38">
        <f t="shared" si="0"/>
        <v>67.129731738187914</v>
      </c>
      <c r="I23" s="38">
        <f t="shared" si="1"/>
        <v>65.800681576165573</v>
      </c>
      <c r="J23" s="38">
        <f t="shared" si="2"/>
        <v>102.04090262125622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43341.5</v>
      </c>
      <c r="E24" s="37">
        <v>63162.5</v>
      </c>
      <c r="F24" s="37">
        <v>68761.8</v>
      </c>
      <c r="G24" s="39">
        <v>41188.400000000001</v>
      </c>
      <c r="H24" s="38">
        <f t="shared" si="0"/>
        <v>65.210211755392834</v>
      </c>
      <c r="I24" s="38">
        <f t="shared" si="1"/>
        <v>59.900118961400082</v>
      </c>
      <c r="J24" s="38">
        <f t="shared" si="2"/>
        <v>95.032243923260623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8566015</v>
      </c>
      <c r="E25" s="40">
        <f t="shared" ref="E25:G25" si="5">SUM(E26:E35)</f>
        <v>13613513.6</v>
      </c>
      <c r="F25" s="40">
        <f t="shared" si="5"/>
        <v>20811476.399999999</v>
      </c>
      <c r="G25" s="40">
        <f t="shared" si="5"/>
        <v>9321012.1999999993</v>
      </c>
      <c r="H25" s="35">
        <f t="shared" si="0"/>
        <v>68.468820569584622</v>
      </c>
      <c r="I25" s="35">
        <f t="shared" si="1"/>
        <v>44.787846959286362</v>
      </c>
      <c r="J25" s="35">
        <f t="shared" si="2"/>
        <v>108.81386735839243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208309.2</v>
      </c>
      <c r="E26" s="37">
        <v>355695.6</v>
      </c>
      <c r="F26" s="37">
        <v>403794.6</v>
      </c>
      <c r="G26" s="39">
        <v>191834.6</v>
      </c>
      <c r="H26" s="38">
        <f t="shared" si="0"/>
        <v>53.932238689486176</v>
      </c>
      <c r="I26" s="38">
        <f t="shared" si="1"/>
        <v>47.507965683543077</v>
      </c>
      <c r="J26" s="38">
        <f t="shared" si="2"/>
        <v>92.091275853394848</v>
      </c>
    </row>
    <row r="27" spans="1:10" ht="15" x14ac:dyDescent="0.2">
      <c r="A27" s="15" t="s">
        <v>10</v>
      </c>
      <c r="B27" s="15" t="s">
        <v>6</v>
      </c>
      <c r="C27" s="14" t="s">
        <v>98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329</v>
      </c>
      <c r="E28" s="37">
        <v>7764.7</v>
      </c>
      <c r="F28" s="37">
        <v>4686.6000000000004</v>
      </c>
      <c r="G28" s="39">
        <v>190.3</v>
      </c>
      <c r="H28" s="38">
        <f t="shared" si="0"/>
        <v>2.4508351900266589</v>
      </c>
      <c r="I28" s="38">
        <f t="shared" si="1"/>
        <v>4.0605129518200824</v>
      </c>
      <c r="J28" s="38">
        <f t="shared" si="2"/>
        <v>57.841945288753806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1500439.5</v>
      </c>
      <c r="E29" s="37">
        <v>1702407.5</v>
      </c>
      <c r="F29" s="37">
        <v>2647766.6</v>
      </c>
      <c r="G29" s="39">
        <v>1626157.9</v>
      </c>
      <c r="H29" s="38">
        <f t="shared" si="0"/>
        <v>95.521072363696703</v>
      </c>
      <c r="I29" s="38">
        <f t="shared" si="1"/>
        <v>61.416210175020716</v>
      </c>
      <c r="J29" s="38">
        <f t="shared" si="2"/>
        <v>108.37877168656249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11750.3</v>
      </c>
      <c r="E30" s="37">
        <v>143503.70000000001</v>
      </c>
      <c r="F30" s="37">
        <v>182796.79999999999</v>
      </c>
      <c r="G30" s="39">
        <v>30696</v>
      </c>
      <c r="H30" s="38">
        <f t="shared" si="0"/>
        <v>21.390389237350675</v>
      </c>
      <c r="I30" s="38">
        <f t="shared" si="1"/>
        <v>16.792416497444158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218673.7</v>
      </c>
      <c r="E31" s="37">
        <v>358342.9</v>
      </c>
      <c r="F31" s="37">
        <v>405328.3</v>
      </c>
      <c r="G31" s="39">
        <v>251098.1</v>
      </c>
      <c r="H31" s="38">
        <f t="shared" si="0"/>
        <v>70.072017612180957</v>
      </c>
      <c r="I31" s="38">
        <f t="shared" si="1"/>
        <v>61.949313679799815</v>
      </c>
      <c r="J31" s="38">
        <f t="shared" si="2"/>
        <v>114.82775477800942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719204</v>
      </c>
      <c r="E32" s="37">
        <v>1146311.6000000001</v>
      </c>
      <c r="F32" s="37">
        <v>1198557.2</v>
      </c>
      <c r="G32" s="39">
        <v>702529</v>
      </c>
      <c r="H32" s="38">
        <f t="shared" si="0"/>
        <v>61.286041247423469</v>
      </c>
      <c r="I32" s="38">
        <f t="shared" si="1"/>
        <v>58.614557569717995</v>
      </c>
      <c r="J32" s="38">
        <f t="shared" si="2"/>
        <v>97.681464507983833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3771311.7</v>
      </c>
      <c r="E33" s="37">
        <v>6063077</v>
      </c>
      <c r="F33" s="37">
        <v>11263295</v>
      </c>
      <c r="G33" s="39">
        <v>3271411.1</v>
      </c>
      <c r="H33" s="38">
        <f t="shared" si="0"/>
        <v>53.956284902863686</v>
      </c>
      <c r="I33" s="38">
        <f t="shared" si="1"/>
        <v>29.044885177916406</v>
      </c>
      <c r="J33" s="38">
        <f t="shared" si="2"/>
        <v>86.744649083235416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126532.1</v>
      </c>
      <c r="E34" s="37">
        <v>332685.5</v>
      </c>
      <c r="F34" s="37">
        <v>679149.6</v>
      </c>
      <c r="G34" s="39">
        <v>320880.5</v>
      </c>
      <c r="H34" s="38">
        <f t="shared" si="0"/>
        <v>96.451603691774963</v>
      </c>
      <c r="I34" s="38">
        <f t="shared" si="1"/>
        <v>47.247395860941388</v>
      </c>
      <c r="J34" s="38">
        <f t="shared" si="2"/>
        <v>253.59612303913391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2009465.5</v>
      </c>
      <c r="E35" s="37">
        <v>3503725.1</v>
      </c>
      <c r="F35" s="37">
        <v>4026101.7</v>
      </c>
      <c r="G35" s="39">
        <v>2926214.7</v>
      </c>
      <c r="H35" s="38">
        <f t="shared" si="0"/>
        <v>83.517245688025014</v>
      </c>
      <c r="I35" s="38">
        <f t="shared" si="1"/>
        <v>72.681092482090065</v>
      </c>
      <c r="J35" s="38">
        <f t="shared" si="2"/>
        <v>145.62154463463045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1130315.1000000001</v>
      </c>
      <c r="E36" s="34">
        <f t="shared" ref="E36:G36" si="6">SUM(E38:E41)+E37</f>
        <v>1452497.8</v>
      </c>
      <c r="F36" s="34">
        <f t="shared" si="6"/>
        <v>2775102.0000000005</v>
      </c>
      <c r="G36" s="34">
        <f t="shared" si="6"/>
        <v>1513523.7</v>
      </c>
      <c r="H36" s="35">
        <f t="shared" si="0"/>
        <v>104.20144526208577</v>
      </c>
      <c r="I36" s="35">
        <f t="shared" si="1"/>
        <v>54.53938990350624</v>
      </c>
      <c r="J36" s="35">
        <f t="shared" si="2"/>
        <v>133.90281170268358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185089.3</v>
      </c>
      <c r="E37" s="37">
        <v>134816.5</v>
      </c>
      <c r="F37" s="37">
        <v>402571.2</v>
      </c>
      <c r="G37" s="36">
        <v>101261.9</v>
      </c>
      <c r="H37" s="38">
        <f t="shared" si="0"/>
        <v>75.110910014723714</v>
      </c>
      <c r="I37" s="38">
        <f t="shared" si="1"/>
        <v>25.153786460631061</v>
      </c>
      <c r="J37" s="38">
        <f t="shared" si="2"/>
        <v>54.70975361622741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782347.5</v>
      </c>
      <c r="E38" s="37">
        <v>688552.9</v>
      </c>
      <c r="F38" s="37">
        <v>1655757</v>
      </c>
      <c r="G38" s="36">
        <v>1010820.7</v>
      </c>
      <c r="H38" s="38">
        <f t="shared" si="0"/>
        <v>146.80363701902931</v>
      </c>
      <c r="I38" s="38">
        <f t="shared" si="1"/>
        <v>61.048855598979799</v>
      </c>
      <c r="J38" s="38">
        <f t="shared" si="2"/>
        <v>129.20354446074154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55720.9</v>
      </c>
      <c r="E39" s="37">
        <v>468924.7</v>
      </c>
      <c r="F39" s="37">
        <v>538924.69999999995</v>
      </c>
      <c r="G39" s="36">
        <v>287418</v>
      </c>
      <c r="H39" s="38">
        <f t="shared" si="0"/>
        <v>61.29299650882114</v>
      </c>
      <c r="I39" s="38">
        <f t="shared" si="1"/>
        <v>53.33175488152613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99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107157.4</v>
      </c>
      <c r="E41" s="37">
        <v>160203.70000000001</v>
      </c>
      <c r="F41" s="37">
        <v>177849.1</v>
      </c>
      <c r="G41" s="36">
        <v>114023.1</v>
      </c>
      <c r="H41" s="38">
        <f t="shared" si="0"/>
        <v>71.173824324906349</v>
      </c>
      <c r="I41" s="38">
        <f t="shared" si="1"/>
        <v>64.112272707593121</v>
      </c>
      <c r="J41" s="38">
        <f t="shared" si="2"/>
        <v>106.40711700731822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21976.400000000001</v>
      </c>
      <c r="E42" s="40">
        <f t="shared" ref="E42:G42" si="7">SUM(E43:E45)</f>
        <v>45257</v>
      </c>
      <c r="F42" s="40">
        <f t="shared" si="7"/>
        <v>53463.7</v>
      </c>
      <c r="G42" s="40">
        <f t="shared" si="7"/>
        <v>25790.1</v>
      </c>
      <c r="H42" s="35">
        <f t="shared" si="0"/>
        <v>56.985880637249487</v>
      </c>
      <c r="I42" s="35">
        <f t="shared" si="1"/>
        <v>48.238524456780958</v>
      </c>
      <c r="J42" s="35">
        <f t="shared" si="2"/>
        <v>117.35361569683842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12747.2</v>
      </c>
      <c r="E44" s="37">
        <v>27030.2</v>
      </c>
      <c r="F44" s="37">
        <v>32647.4</v>
      </c>
      <c r="G44" s="39">
        <v>15399.7</v>
      </c>
      <c r="H44" s="38">
        <f t="shared" si="0"/>
        <v>56.972201463548174</v>
      </c>
      <c r="I44" s="38">
        <f t="shared" si="1"/>
        <v>47.169759307019852</v>
      </c>
      <c r="J44" s="38">
        <f t="shared" si="2"/>
        <v>120.80849127651562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9229.2000000000007</v>
      </c>
      <c r="E45" s="37">
        <v>18226.8</v>
      </c>
      <c r="F45" s="37">
        <v>20816.3</v>
      </c>
      <c r="G45" s="39">
        <v>10390.4</v>
      </c>
      <c r="H45" s="38">
        <f t="shared" si="0"/>
        <v>57.006166743476641</v>
      </c>
      <c r="I45" s="38">
        <f t="shared" si="1"/>
        <v>49.914730283479777</v>
      </c>
      <c r="J45" s="38">
        <f t="shared" si="2"/>
        <v>112.58180557361416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9461751.2999999989</v>
      </c>
      <c r="E46" s="34">
        <f t="shared" ref="E46:G46" si="8">SUM(E47:E54)</f>
        <v>12929460.700000001</v>
      </c>
      <c r="F46" s="34">
        <f t="shared" si="8"/>
        <v>13910730.300000001</v>
      </c>
      <c r="G46" s="34">
        <f t="shared" si="8"/>
        <v>9508272.5</v>
      </c>
      <c r="H46" s="35">
        <f t="shared" si="0"/>
        <v>73.539590866307364</v>
      </c>
      <c r="I46" s="35">
        <f t="shared" si="1"/>
        <v>68.352072788011711</v>
      </c>
      <c r="J46" s="35">
        <f t="shared" si="2"/>
        <v>100.49167641935379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2638782.4</v>
      </c>
      <c r="E47" s="37">
        <v>3800078.9</v>
      </c>
      <c r="F47" s="37">
        <v>4044080.8</v>
      </c>
      <c r="G47" s="36">
        <v>2400567.2000000002</v>
      </c>
      <c r="H47" s="38">
        <f t="shared" si="0"/>
        <v>63.171509412607207</v>
      </c>
      <c r="I47" s="38">
        <f t="shared" si="1"/>
        <v>59.360020699883151</v>
      </c>
      <c r="J47" s="38">
        <f t="shared" si="2"/>
        <v>90.972533392673853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4949552</v>
      </c>
      <c r="E48" s="37">
        <v>6682332.4000000004</v>
      </c>
      <c r="F48" s="37">
        <v>7225601.2000000002</v>
      </c>
      <c r="G48" s="36">
        <v>5344149.8</v>
      </c>
      <c r="H48" s="38">
        <f t="shared" si="0"/>
        <v>79.974318547817219</v>
      </c>
      <c r="I48" s="38">
        <f t="shared" si="1"/>
        <v>73.961316879763586</v>
      </c>
      <c r="J48" s="38">
        <f t="shared" si="2"/>
        <v>107.9723942692187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55441.5</v>
      </c>
      <c r="E49" s="37">
        <v>92595.3</v>
      </c>
      <c r="F49" s="37">
        <v>84992.4</v>
      </c>
      <c r="G49" s="36">
        <v>65488</v>
      </c>
      <c r="H49" s="38">
        <f t="shared" si="0"/>
        <v>70.724972001818671</v>
      </c>
      <c r="I49" s="38">
        <f t="shared" si="1"/>
        <v>77.05159520145331</v>
      </c>
      <c r="J49" s="38">
        <f t="shared" si="2"/>
        <v>118.12090221224175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1083340.2</v>
      </c>
      <c r="E50" s="37">
        <v>1388551.1</v>
      </c>
      <c r="F50" s="37">
        <v>1520039.1</v>
      </c>
      <c r="G50" s="36">
        <v>1044179.5</v>
      </c>
      <c r="H50" s="38">
        <f t="shared" si="0"/>
        <v>75.199213050207518</v>
      </c>
      <c r="I50" s="38">
        <f t="shared" si="1"/>
        <v>68.694252667579406</v>
      </c>
      <c r="J50" s="38">
        <f t="shared" si="2"/>
        <v>96.385189066186229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137613.29999999999</v>
      </c>
      <c r="E51" s="37">
        <v>200035</v>
      </c>
      <c r="F51" s="37">
        <v>233114.4</v>
      </c>
      <c r="G51" s="36">
        <v>143179.79999999999</v>
      </c>
      <c r="H51" s="38">
        <f t="shared" si="0"/>
        <v>71.577373959557065</v>
      </c>
      <c r="I51" s="38">
        <f t="shared" si="1"/>
        <v>61.420401313689752</v>
      </c>
      <c r="J51" s="38">
        <f t="shared" si="2"/>
        <v>104.04503053120592</v>
      </c>
    </row>
    <row r="52" spans="1:10" ht="16.5" customHeight="1" x14ac:dyDescent="0.2">
      <c r="A52" s="7" t="s">
        <v>16</v>
      </c>
      <c r="B52" s="18" t="s">
        <v>14</v>
      </c>
      <c r="C52" s="8" t="s">
        <v>100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261855.2</v>
      </c>
      <c r="E53" s="37">
        <v>346008.3</v>
      </c>
      <c r="F53" s="37">
        <v>356507.4</v>
      </c>
      <c r="G53" s="36">
        <v>237058.1</v>
      </c>
      <c r="H53" s="38">
        <f t="shared" si="0"/>
        <v>68.512258231955713</v>
      </c>
      <c r="I53" s="38">
        <f t="shared" si="1"/>
        <v>66.494580477151388</v>
      </c>
      <c r="J53" s="38">
        <f t="shared" si="2"/>
        <v>90.530224337725585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335166.7</v>
      </c>
      <c r="E54" s="37">
        <v>419859.7</v>
      </c>
      <c r="F54" s="37">
        <v>446395</v>
      </c>
      <c r="G54" s="36">
        <v>273650.09999999998</v>
      </c>
      <c r="H54" s="38">
        <f t="shared" si="0"/>
        <v>65.176557788232586</v>
      </c>
      <c r="I54" s="38">
        <f t="shared" si="1"/>
        <v>61.302232327871053</v>
      </c>
      <c r="J54" s="38">
        <f t="shared" si="2"/>
        <v>81.645969005870796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512532.6</v>
      </c>
      <c r="E55" s="34">
        <f>SUM(E56:E57)</f>
        <v>944207.29999999993</v>
      </c>
      <c r="F55" s="34">
        <f>SUM(F56:F57)</f>
        <v>1290892.3</v>
      </c>
      <c r="G55" s="34">
        <f>SUM(G56:G57)</f>
        <v>796112.5</v>
      </c>
      <c r="H55" s="35">
        <f t="shared" si="0"/>
        <v>84.315435815842562</v>
      </c>
      <c r="I55" s="35">
        <f t="shared" si="1"/>
        <v>61.671488783378749</v>
      </c>
      <c r="J55" s="35">
        <f t="shared" si="2"/>
        <v>155.32914394128298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476208.6</v>
      </c>
      <c r="E56" s="37">
        <v>887809.1</v>
      </c>
      <c r="F56" s="37">
        <v>1082707</v>
      </c>
      <c r="G56" s="39">
        <v>750258.4</v>
      </c>
      <c r="H56" s="38">
        <f t="shared" si="0"/>
        <v>84.506725601258211</v>
      </c>
      <c r="I56" s="38">
        <f t="shared" si="1"/>
        <v>69.294684526838751</v>
      </c>
      <c r="J56" s="38">
        <f t="shared" si="2"/>
        <v>157.54826771293088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36324</v>
      </c>
      <c r="E57" s="37">
        <v>56398.2</v>
      </c>
      <c r="F57" s="37">
        <v>208185.3</v>
      </c>
      <c r="G57" s="39">
        <v>45854.1</v>
      </c>
      <c r="H57" s="38">
        <f t="shared" si="0"/>
        <v>81.304190559273167</v>
      </c>
      <c r="I57" s="38">
        <f t="shared" si="1"/>
        <v>22.025618523498057</v>
      </c>
      <c r="J57" s="38">
        <f t="shared" si="2"/>
        <v>126.23637264618435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3470793.6</v>
      </c>
      <c r="E58" s="34">
        <f t="shared" ref="E58:G58" si="9">SUM(E59:E65)</f>
        <v>4057936</v>
      </c>
      <c r="F58" s="34">
        <f t="shared" si="9"/>
        <v>6034247.7000000002</v>
      </c>
      <c r="G58" s="34">
        <f t="shared" si="9"/>
        <v>4194397.5999999996</v>
      </c>
      <c r="H58" s="35">
        <f t="shared" si="0"/>
        <v>103.36283273072813</v>
      </c>
      <c r="I58" s="35">
        <f t="shared" si="1"/>
        <v>69.509867816662535</v>
      </c>
      <c r="J58" s="35">
        <f t="shared" si="2"/>
        <v>120.84837312135184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1182475.6000000001</v>
      </c>
      <c r="E59" s="37">
        <v>1533411.3</v>
      </c>
      <c r="F59" s="37">
        <v>2085701.1</v>
      </c>
      <c r="G59" s="39">
        <v>1441542.5</v>
      </c>
      <c r="H59" s="38">
        <f t="shared" si="0"/>
        <v>94.008861158125029</v>
      </c>
      <c r="I59" s="38">
        <f t="shared" si="1"/>
        <v>69.115488312299405</v>
      </c>
      <c r="J59" s="38">
        <f t="shared" si="2"/>
        <v>121.90885799250317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280989.59999999998</v>
      </c>
      <c r="E60" s="37">
        <v>416947.8</v>
      </c>
      <c r="F60" s="37">
        <v>589438.9</v>
      </c>
      <c r="G60" s="39">
        <v>395736.3</v>
      </c>
      <c r="H60" s="38">
        <f t="shared" si="0"/>
        <v>94.912672521596235</v>
      </c>
      <c r="I60" s="38">
        <f t="shared" si="1"/>
        <v>67.137798336689343</v>
      </c>
      <c r="J60" s="38">
        <f t="shared" si="2"/>
        <v>140.83663594666848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34260</v>
      </c>
      <c r="E61" s="37">
        <v>35255.199999999997</v>
      </c>
      <c r="F61" s="37">
        <v>87512.6</v>
      </c>
      <c r="G61" s="39">
        <v>34903.699999999997</v>
      </c>
      <c r="H61" s="38">
        <f t="shared" si="0"/>
        <v>99.002983956976564</v>
      </c>
      <c r="I61" s="38">
        <f t="shared" si="1"/>
        <v>39.884199532410186</v>
      </c>
      <c r="J61" s="38">
        <f t="shared" si="2"/>
        <v>101.87886748394628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106806</v>
      </c>
      <c r="E62" s="37">
        <v>134846.70000000001</v>
      </c>
      <c r="F62" s="37">
        <v>164676.1</v>
      </c>
      <c r="G62" s="39">
        <v>127265.5</v>
      </c>
      <c r="H62" s="38">
        <f t="shared" si="0"/>
        <v>94.377912103151189</v>
      </c>
      <c r="I62" s="38">
        <f t="shared" si="1"/>
        <v>77.282313584059864</v>
      </c>
      <c r="J62" s="38">
        <f t="shared" si="2"/>
        <v>119.15575903975433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80779.399999999994</v>
      </c>
      <c r="E63" s="37">
        <v>97664.8</v>
      </c>
      <c r="F63" s="37">
        <v>102595.1</v>
      </c>
      <c r="G63" s="39">
        <v>91150</v>
      </c>
      <c r="H63" s="38">
        <f t="shared" si="0"/>
        <v>93.329428821847785</v>
      </c>
      <c r="I63" s="38">
        <f t="shared" si="1"/>
        <v>88.844399001511761</v>
      </c>
      <c r="J63" s="38">
        <f t="shared" si="2"/>
        <v>112.83817408893853</v>
      </c>
    </row>
    <row r="64" spans="1:10" ht="30.75" customHeight="1" x14ac:dyDescent="0.2">
      <c r="A64" s="12" t="s">
        <v>26</v>
      </c>
      <c r="B64" s="15" t="s">
        <v>37</v>
      </c>
      <c r="C64" s="14" t="s">
        <v>101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1785483</v>
      </c>
      <c r="E65" s="37">
        <v>1839810.2</v>
      </c>
      <c r="F65" s="37">
        <v>3004323.9</v>
      </c>
      <c r="G65" s="39">
        <v>2103799.6</v>
      </c>
      <c r="H65" s="38">
        <f t="shared" si="0"/>
        <v>114.34873010270299</v>
      </c>
      <c r="I65" s="38">
        <f t="shared" si="1"/>
        <v>70.025725255522559</v>
      </c>
      <c r="J65" s="38">
        <f t="shared" si="2"/>
        <v>117.82803868757081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9454214.5</v>
      </c>
      <c r="E66" s="34">
        <f t="shared" ref="E66:G66" si="10">SUM(E67:E71)</f>
        <v>13748073.299999999</v>
      </c>
      <c r="F66" s="34">
        <f t="shared" si="10"/>
        <v>14428818.299999999</v>
      </c>
      <c r="G66" s="34">
        <f t="shared" si="10"/>
        <v>10088284.6</v>
      </c>
      <c r="H66" s="35">
        <f t="shared" si="0"/>
        <v>73.379624765311675</v>
      </c>
      <c r="I66" s="35">
        <f t="shared" si="1"/>
        <v>69.917607875067631</v>
      </c>
      <c r="J66" s="35">
        <f t="shared" si="2"/>
        <v>106.70674544141134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276793.09999999998</v>
      </c>
      <c r="E67" s="37">
        <v>388502.1</v>
      </c>
      <c r="F67" s="37">
        <v>388509.2</v>
      </c>
      <c r="G67" s="36">
        <v>282689.59999999998</v>
      </c>
      <c r="H67" s="38">
        <f t="shared" si="0"/>
        <v>72.763982485551566</v>
      </c>
      <c r="I67" s="38">
        <f t="shared" si="1"/>
        <v>72.762652724826069</v>
      </c>
      <c r="J67" s="38">
        <f t="shared" si="2"/>
        <v>102.13029154267213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1153223.3999999999</v>
      </c>
      <c r="E68" s="37">
        <v>1660093</v>
      </c>
      <c r="F68" s="37">
        <v>1690321.5</v>
      </c>
      <c r="G68" s="39">
        <v>1134321.2</v>
      </c>
      <c r="H68" s="38">
        <f t="shared" si="0"/>
        <v>68.328774351798359</v>
      </c>
      <c r="I68" s="38">
        <f t="shared" si="1"/>
        <v>67.106831451886521</v>
      </c>
      <c r="J68" s="38">
        <f t="shared" si="2"/>
        <v>98.360924691607892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6622670.5</v>
      </c>
      <c r="E69" s="37">
        <v>9401133.0999999996</v>
      </c>
      <c r="F69" s="37">
        <v>9310194.4000000004</v>
      </c>
      <c r="G69" s="39">
        <v>6832601.7000000002</v>
      </c>
      <c r="H69" s="38">
        <f t="shared" si="0"/>
        <v>72.678491276758976</v>
      </c>
      <c r="I69" s="38">
        <f t="shared" si="1"/>
        <v>73.38838918336657</v>
      </c>
      <c r="J69" s="38">
        <f t="shared" si="2"/>
        <v>103.16988743438165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1028638.8</v>
      </c>
      <c r="E70" s="37">
        <v>1763260.9</v>
      </c>
      <c r="F70" s="37">
        <v>2131328.6</v>
      </c>
      <c r="G70" s="39">
        <v>1260772.1000000001</v>
      </c>
      <c r="H70" s="38">
        <f t="shared" si="0"/>
        <v>71.502300085029972</v>
      </c>
      <c r="I70" s="38">
        <f t="shared" si="1"/>
        <v>59.154280574098237</v>
      </c>
      <c r="J70" s="38">
        <f t="shared" si="2"/>
        <v>122.56703713684531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372888.7</v>
      </c>
      <c r="E71" s="37">
        <v>535084.19999999995</v>
      </c>
      <c r="F71" s="37">
        <v>908464.6</v>
      </c>
      <c r="G71" s="39">
        <v>577900</v>
      </c>
      <c r="H71" s="38">
        <f t="shared" si="0"/>
        <v>108.00169393900998</v>
      </c>
      <c r="I71" s="38">
        <f t="shared" si="1"/>
        <v>63.612825419944819</v>
      </c>
      <c r="J71" s="38">
        <f t="shared" si="2"/>
        <v>154.97922034108299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1395314.5</v>
      </c>
      <c r="E72" s="40">
        <f t="shared" ref="E72:G72" si="11">SUM(E73:E76)</f>
        <v>2773102.1999999997</v>
      </c>
      <c r="F72" s="40">
        <f t="shared" si="11"/>
        <v>1878641.9</v>
      </c>
      <c r="G72" s="40">
        <f t="shared" si="11"/>
        <v>866135.60000000009</v>
      </c>
      <c r="H72" s="35">
        <f t="shared" si="0"/>
        <v>31.233453999639831</v>
      </c>
      <c r="I72" s="35">
        <f t="shared" si="1"/>
        <v>46.104348039932468</v>
      </c>
      <c r="J72" s="35">
        <f t="shared" si="2"/>
        <v>62.074578885262078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21254.7</v>
      </c>
      <c r="E73" s="37">
        <v>49565.1</v>
      </c>
      <c r="F73" s="37">
        <v>61983.5</v>
      </c>
      <c r="G73" s="39">
        <v>36464.699999999997</v>
      </c>
      <c r="H73" s="38">
        <f t="shared" si="0"/>
        <v>73.569305822040093</v>
      </c>
      <c r="I73" s="38">
        <f t="shared" si="1"/>
        <v>58.829688546145341</v>
      </c>
      <c r="J73" s="38">
        <f t="shared" si="2"/>
        <v>171.56064305777073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905522.6</v>
      </c>
      <c r="E74" s="37">
        <v>1927859.5</v>
      </c>
      <c r="F74" s="37">
        <v>1014194.9</v>
      </c>
      <c r="G74" s="39">
        <v>315879.7</v>
      </c>
      <c r="H74" s="38">
        <f t="shared" si="0"/>
        <v>16.38499589830068</v>
      </c>
      <c r="I74" s="38">
        <f t="shared" si="1"/>
        <v>31.145857665030658</v>
      </c>
      <c r="J74" s="38">
        <f t="shared" si="2"/>
        <v>34.883690368412672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439786.2</v>
      </c>
      <c r="E75" s="37">
        <v>740835.7</v>
      </c>
      <c r="F75" s="37">
        <v>748298.5</v>
      </c>
      <c r="G75" s="39">
        <v>476105.4</v>
      </c>
      <c r="H75" s="38">
        <f t="shared" si="0"/>
        <v>64.265990421357941</v>
      </c>
      <c r="I75" s="38">
        <f t="shared" si="1"/>
        <v>63.625064062002004</v>
      </c>
      <c r="J75" s="38">
        <f t="shared" si="2"/>
        <v>108.25837645656003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28751</v>
      </c>
      <c r="E76" s="37">
        <v>54841.9</v>
      </c>
      <c r="F76" s="37">
        <v>54165</v>
      </c>
      <c r="G76" s="39">
        <v>37685.800000000003</v>
      </c>
      <c r="H76" s="38">
        <f t="shared" si="0"/>
        <v>68.717166983638421</v>
      </c>
      <c r="I76" s="38">
        <f t="shared" si="1"/>
        <v>69.575925413089635</v>
      </c>
      <c r="J76" s="38">
        <f t="shared" si="2"/>
        <v>131.0764842961984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182926.2</v>
      </c>
      <c r="E77" s="40">
        <f t="shared" ref="E77:G77" si="12">SUM(E78:E80)</f>
        <v>247155.40000000002</v>
      </c>
      <c r="F77" s="40">
        <f t="shared" si="12"/>
        <v>312074.59999999998</v>
      </c>
      <c r="G77" s="40">
        <f t="shared" si="12"/>
        <v>231008.4</v>
      </c>
      <c r="H77" s="35">
        <f t="shared" ref="H77:H86" si="13">G77/E77*100</f>
        <v>93.466863358033038</v>
      </c>
      <c r="I77" s="35">
        <f t="shared" ref="I77:I86" si="14">G77/F77*100</f>
        <v>74.023454648343701</v>
      </c>
      <c r="J77" s="35">
        <f t="shared" ref="J77:J86" si="15">G77/D77*100</f>
        <v>126.28502642049087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129684.5</v>
      </c>
      <c r="E78" s="37">
        <v>179257.1</v>
      </c>
      <c r="F78" s="37">
        <v>180757.1</v>
      </c>
      <c r="G78" s="39">
        <v>146928.70000000001</v>
      </c>
      <c r="H78" s="38">
        <f t="shared" si="13"/>
        <v>81.965344747850992</v>
      </c>
      <c r="I78" s="38">
        <f t="shared" si="14"/>
        <v>81.285161136132416</v>
      </c>
      <c r="J78" s="38">
        <f t="shared" si="15"/>
        <v>113.29704012430169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48185.1</v>
      </c>
      <c r="E79" s="37">
        <v>60998.3</v>
      </c>
      <c r="F79" s="37">
        <v>121209.7</v>
      </c>
      <c r="G79" s="39">
        <v>78814.899999999994</v>
      </c>
      <c r="H79" s="38">
        <f t="shared" si="13"/>
        <v>129.20835498694225</v>
      </c>
      <c r="I79" s="38">
        <f t="shared" si="14"/>
        <v>65.02359134623714</v>
      </c>
      <c r="J79" s="38">
        <f t="shared" si="15"/>
        <v>163.56695326978672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5056.6000000000004</v>
      </c>
      <c r="E80" s="37">
        <v>6900</v>
      </c>
      <c r="F80" s="37">
        <v>10107.799999999999</v>
      </c>
      <c r="G80" s="39">
        <v>5264.8</v>
      </c>
      <c r="H80" s="38">
        <f t="shared" si="13"/>
        <v>76.301449275362316</v>
      </c>
      <c r="I80" s="38">
        <f t="shared" si="14"/>
        <v>52.08650744969232</v>
      </c>
      <c r="J80" s="38">
        <f t="shared" si="15"/>
        <v>104.11739113238143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6">E82</f>
        <v>29124.400000000001</v>
      </c>
      <c r="F81" s="40">
        <f t="shared" si="16"/>
        <v>29124.400000000001</v>
      </c>
      <c r="G81" s="40">
        <f t="shared" si="16"/>
        <v>0</v>
      </c>
      <c r="H81" s="35">
        <f t="shared" si="13"/>
        <v>0</v>
      </c>
      <c r="I81" s="35">
        <f t="shared" si="14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29124.400000000001</v>
      </c>
      <c r="F82" s="37">
        <v>29124.400000000001</v>
      </c>
      <c r="G82" s="39">
        <v>0</v>
      </c>
      <c r="H82" s="38">
        <f t="shared" si="13"/>
        <v>0</v>
      </c>
      <c r="I82" s="38">
        <f t="shared" si="14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102</v>
      </c>
      <c r="D83" s="40">
        <f>SUM(D84:D86)</f>
        <v>4306212.4000000004</v>
      </c>
      <c r="E83" s="40">
        <f t="shared" ref="E83:G83" si="17">SUM(E84:E86)</f>
        <v>4658861.5999999996</v>
      </c>
      <c r="F83" s="40">
        <f t="shared" si="17"/>
        <v>3690448.6999999997</v>
      </c>
      <c r="G83" s="40">
        <f t="shared" si="17"/>
        <v>2723926.2</v>
      </c>
      <c r="H83" s="35">
        <f t="shared" si="13"/>
        <v>58.467635097810167</v>
      </c>
      <c r="I83" s="35">
        <f t="shared" si="14"/>
        <v>73.810162975575309</v>
      </c>
      <c r="J83" s="35">
        <f t="shared" si="15"/>
        <v>63.255732578355861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562572.80000000005</v>
      </c>
      <c r="E84" s="37">
        <v>797109.7</v>
      </c>
      <c r="F84" s="37">
        <v>797109.7</v>
      </c>
      <c r="G84" s="36">
        <v>672373.2</v>
      </c>
      <c r="H84" s="38">
        <f t="shared" si="13"/>
        <v>84.351401068134038</v>
      </c>
      <c r="I84" s="38">
        <f t="shared" si="14"/>
        <v>84.351401068134038</v>
      </c>
      <c r="J84" s="38">
        <f t="shared" si="15"/>
        <v>119.51754510705102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114124.5</v>
      </c>
      <c r="E85" s="37">
        <v>168730</v>
      </c>
      <c r="F85" s="37">
        <v>93024.7</v>
      </c>
      <c r="G85" s="36">
        <v>93024.7</v>
      </c>
      <c r="H85" s="38">
        <f t="shared" si="13"/>
        <v>55.132282344574165</v>
      </c>
      <c r="I85" s="38">
        <f t="shared" si="14"/>
        <v>100</v>
      </c>
      <c r="J85" s="38"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3629515.1</v>
      </c>
      <c r="E86" s="37">
        <v>3693021.9</v>
      </c>
      <c r="F86" s="37">
        <v>2800314.3</v>
      </c>
      <c r="G86" s="38">
        <v>1958528.3</v>
      </c>
      <c r="H86" s="38">
        <f t="shared" si="13"/>
        <v>53.033216510305557</v>
      </c>
      <c r="I86" s="38">
        <f t="shared" si="14"/>
        <v>69.939588566897655</v>
      </c>
      <c r="J86" s="38">
        <f t="shared" si="15"/>
        <v>53.961155857982249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2018-05-29T09:13:05Z</cp:lastPrinted>
  <dcterms:created xsi:type="dcterms:W3CDTF">2017-11-22T08:09:54Z</dcterms:created>
  <dcterms:modified xsi:type="dcterms:W3CDTF">2019-12-16T09:51:18Z</dcterms:modified>
</cp:coreProperties>
</file>